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N:\Appui\MIV_AQUAREF\Site_internet\Publications site Aquaref\"/>
    </mc:Choice>
  </mc:AlternateContent>
  <xr:revisionPtr revIDLastSave="0" documentId="8_{3D55184D-7906-4256-97A4-FD4AA80B0C44}" xr6:coauthVersionLast="47" xr6:coauthVersionMax="47" xr10:uidLastSave="{00000000-0000-0000-0000-000000000000}"/>
  <bookViews>
    <workbookView xWindow="-54120" yWindow="300" windowWidth="25440" windowHeight="15270" tabRatio="816" activeTab="1" xr2:uid="{00000000-000D-0000-FFFF-FFFF00000000}"/>
  </bookViews>
  <sheets>
    <sheet name="Notice" sheetId="47" r:id="rId1"/>
    <sheet name="Descriptif_Substances" sheetId="46" r:id="rId2"/>
    <sheet name="Descriptif_echantillonneur" sheetId="22" r:id="rId3"/>
    <sheet name="REF_Kpsw " sheetId="23" r:id="rId4"/>
  </sheets>
  <externalReferences>
    <externalReference r:id="rId5"/>
  </externalReferences>
  <definedNames>
    <definedName name="_xlnm._FilterDatabase" localSheetId="3" hidden="1">'REF_Kpsw '!$A$1:$D$1</definedName>
    <definedName name="solver_adj" localSheetId="2" hidden="1">Descriptif_echantillonneur!$E$31</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0</definedName>
    <definedName name="solver_nwt" localSheetId="2" hidden="1">1</definedName>
    <definedName name="solver_opt" localSheetId="2" hidden="1">Descriptif_echantillonneur!#REF!</definedName>
    <definedName name="solver_pre" localSheetId="2" hidden="1">"""""""""""""""""""""""""""""""""""""""""""""""""""""""""""""""""""""""""""""""""""""""""""""""""""""""""""""""""""""""""""""""0,000001"""""""""""""""""""""""""""""""""""""""""""""""""""""""""""""""""""""""""""""""""""""""""""""""""""""""""""""""""""""""""""""""</definedName>
    <definedName name="solver_rbv"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2</definedName>
    <definedName name="solver_val" localSheetId="2" hidden="1">0</definedName>
    <definedName name="solver_ver" localSheetId="2" hidden="1">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46" l="1"/>
  <c r="G4" i="46"/>
  <c r="G5" i="46"/>
  <c r="G6" i="46"/>
  <c r="G7" i="46"/>
  <c r="G8" i="46"/>
  <c r="G9" i="46"/>
  <c r="G10" i="46"/>
  <c r="G11" i="46"/>
  <c r="G12" i="46"/>
  <c r="G13" i="46"/>
  <c r="G14" i="46"/>
  <c r="G15" i="46"/>
  <c r="G16" i="46"/>
  <c r="G17" i="46"/>
  <c r="G18" i="46"/>
  <c r="G19" i="46"/>
  <c r="G20" i="46"/>
  <c r="G21" i="46"/>
  <c r="G22" i="46"/>
  <c r="G23" i="46"/>
  <c r="G24" i="46"/>
  <c r="G25" i="46"/>
  <c r="G26" i="46"/>
  <c r="G27" i="46"/>
  <c r="G28" i="46"/>
  <c r="G29" i="46"/>
  <c r="G30" i="46"/>
  <c r="G31" i="46"/>
  <c r="G32" i="46"/>
  <c r="G33" i="46"/>
  <c r="G34" i="46"/>
  <c r="G35" i="46"/>
  <c r="G36" i="46"/>
  <c r="G2" i="46"/>
  <c r="C3" i="46"/>
  <c r="C4" i="46"/>
  <c r="C5" i="46"/>
  <c r="C6" i="46"/>
  <c r="C7" i="46"/>
  <c r="C8" i="46"/>
  <c r="C9" i="46"/>
  <c r="C10" i="46"/>
  <c r="C11" i="46"/>
  <c r="C12" i="46"/>
  <c r="C13" i="46"/>
  <c r="C14" i="46"/>
  <c r="C15" i="46"/>
  <c r="C16" i="46"/>
  <c r="C17" i="46"/>
  <c r="C18" i="46"/>
  <c r="C19" i="46"/>
  <c r="C20" i="46"/>
  <c r="C21" i="46"/>
  <c r="C22" i="46"/>
  <c r="C23" i="46"/>
  <c r="C24" i="46"/>
  <c r="C25" i="46"/>
  <c r="C26" i="46"/>
  <c r="C27" i="46"/>
  <c r="C28" i="46"/>
  <c r="C29" i="46"/>
  <c r="C30" i="46"/>
  <c r="C31" i="46"/>
  <c r="C32" i="46"/>
  <c r="C33" i="46"/>
  <c r="C34" i="46"/>
  <c r="C35" i="46"/>
  <c r="C36" i="46"/>
  <c r="C37" i="46"/>
  <c r="C38" i="46"/>
  <c r="C39" i="46"/>
  <c r="C40" i="46"/>
  <c r="C41" i="46"/>
  <c r="C42" i="46"/>
  <c r="C43" i="46"/>
  <c r="C44" i="46"/>
  <c r="C45" i="46"/>
  <c r="C46" i="46"/>
  <c r="C47" i="46"/>
  <c r="C48" i="46"/>
  <c r="C49" i="46"/>
  <c r="C50" i="46"/>
  <c r="C51" i="46"/>
  <c r="C52" i="46"/>
  <c r="C53" i="46"/>
  <c r="C54" i="46"/>
  <c r="C55" i="46"/>
  <c r="C56" i="46"/>
  <c r="C57" i="46"/>
  <c r="C58" i="46"/>
  <c r="C59" i="46"/>
  <c r="C60" i="46"/>
  <c r="C61" i="46"/>
  <c r="C62" i="46"/>
  <c r="C63" i="46"/>
  <c r="C64" i="46"/>
  <c r="C65" i="46"/>
  <c r="C66" i="46"/>
  <c r="C67" i="46"/>
  <c r="C68" i="46"/>
  <c r="C69" i="46"/>
  <c r="C70" i="46"/>
  <c r="C71" i="46"/>
  <c r="C72" i="46"/>
  <c r="C73" i="46"/>
  <c r="C74" i="46"/>
  <c r="C75" i="46"/>
  <c r="C76" i="46"/>
  <c r="C77" i="46"/>
  <c r="C78" i="46"/>
  <c r="C79" i="46"/>
  <c r="C80" i="46"/>
  <c r="C81" i="46"/>
  <c r="C82" i="46"/>
  <c r="C83" i="46"/>
  <c r="C84" i="46"/>
  <c r="C85" i="46"/>
  <c r="C86" i="46"/>
  <c r="C87" i="46"/>
  <c r="C88" i="46"/>
  <c r="C89" i="46"/>
  <c r="C90" i="46"/>
  <c r="C91" i="46"/>
  <c r="C92" i="46"/>
  <c r="C93" i="46"/>
  <c r="C94" i="46"/>
  <c r="C95" i="46"/>
  <c r="C96" i="46"/>
  <c r="C97" i="46"/>
  <c r="C98" i="46"/>
  <c r="C99" i="46"/>
  <c r="C100" i="46"/>
  <c r="C101" i="46"/>
  <c r="C102" i="46"/>
  <c r="C103" i="46"/>
  <c r="C104" i="46"/>
  <c r="C105" i="46"/>
  <c r="C106" i="46"/>
  <c r="C107" i="46"/>
  <c r="C108" i="46"/>
  <c r="C109" i="46"/>
  <c r="C110" i="46"/>
  <c r="C111" i="46"/>
  <c r="C112" i="46"/>
  <c r="C113" i="46"/>
  <c r="C114" i="46"/>
  <c r="C115" i="46"/>
  <c r="C116" i="46"/>
  <c r="C117" i="46"/>
  <c r="C118" i="46"/>
  <c r="C119" i="46"/>
  <c r="C120" i="46"/>
  <c r="C121" i="46"/>
  <c r="C122" i="46"/>
  <c r="C123" i="46"/>
  <c r="C124" i="46"/>
  <c r="C125" i="46"/>
  <c r="C126" i="46"/>
  <c r="C127" i="46"/>
  <c r="C128" i="46"/>
  <c r="C129" i="46"/>
  <c r="C130" i="46"/>
  <c r="C131" i="46"/>
  <c r="C132" i="46"/>
  <c r="C133" i="46"/>
  <c r="C134" i="46"/>
  <c r="C135" i="46"/>
  <c r="C136" i="46"/>
  <c r="C137" i="46"/>
  <c r="C2" i="46"/>
  <c r="H4" i="22"/>
  <c r="I4" i="22"/>
  <c r="H5" i="22"/>
  <c r="I5" i="22"/>
  <c r="H3"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I9" i="22"/>
  <c r="I10" i="22"/>
  <c r="I11" i="22"/>
  <c r="I12" i="22"/>
  <c r="I13" i="22"/>
  <c r="I14" i="22"/>
  <c r="I15" i="22"/>
  <c r="I16" i="22"/>
  <c r="I17" i="22"/>
  <c r="I18" i="22"/>
  <c r="I19" i="22"/>
  <c r="I20" i="22"/>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3" i="22"/>
  <c r="I6" i="22"/>
  <c r="I7" i="22"/>
  <c r="I8" i="22"/>
  <c r="I2" i="22"/>
  <c r="H2" i="22"/>
  <c r="J3" i="46" s="1"/>
  <c r="Q37" i="46" l="1"/>
  <c r="Q38" i="46"/>
  <c r="Q39" i="46"/>
  <c r="Q40" i="46"/>
  <c r="Q41" i="46"/>
  <c r="Q42" i="46"/>
  <c r="Q43" i="46"/>
  <c r="Q44" i="46"/>
  <c r="Q45" i="46"/>
  <c r="Q46" i="46"/>
  <c r="Q47" i="46"/>
  <c r="Q48" i="46"/>
  <c r="Q49" i="46"/>
  <c r="Q50" i="46"/>
  <c r="Q51" i="46"/>
  <c r="Q52" i="46"/>
  <c r="Q53" i="46"/>
  <c r="Q54" i="46"/>
  <c r="Q55" i="46"/>
  <c r="Q56" i="46"/>
  <c r="Q57" i="46"/>
  <c r="Q58" i="46"/>
  <c r="Q59" i="46"/>
  <c r="Q60" i="46"/>
  <c r="Q61" i="46"/>
  <c r="Q62" i="46"/>
  <c r="Q63" i="46"/>
  <c r="Q64" i="46"/>
  <c r="Q65" i="46"/>
  <c r="Q66" i="46"/>
  <c r="Q67" i="46"/>
  <c r="Q68" i="46"/>
  <c r="Q69" i="46"/>
  <c r="Q70" i="46"/>
  <c r="Q71" i="46"/>
  <c r="Q72" i="46"/>
  <c r="Q73" i="46"/>
  <c r="Q74" i="46"/>
  <c r="Q75" i="46"/>
  <c r="Q76" i="46"/>
  <c r="Q77" i="46"/>
  <c r="Q78" i="46"/>
  <c r="Q79" i="46"/>
  <c r="Q80" i="46"/>
  <c r="Q81" i="46"/>
  <c r="Q82" i="46"/>
  <c r="Q83" i="46"/>
  <c r="Q84" i="46"/>
  <c r="Q85" i="46"/>
  <c r="Q86" i="46"/>
  <c r="Q87" i="46"/>
  <c r="Q88" i="46"/>
  <c r="Q89" i="46"/>
  <c r="Q90" i="46"/>
  <c r="Q91" i="46"/>
  <c r="Q92" i="46"/>
  <c r="Q93" i="46"/>
  <c r="Q94" i="46"/>
  <c r="Q95" i="46"/>
  <c r="Q96" i="46"/>
  <c r="Q97" i="46"/>
  <c r="Q98" i="46"/>
  <c r="Q99" i="46"/>
  <c r="Q100" i="46"/>
  <c r="Q101" i="46"/>
  <c r="Q102" i="46"/>
  <c r="Q103" i="46"/>
  <c r="Q104" i="46"/>
  <c r="Q105" i="46"/>
  <c r="Q106" i="46"/>
  <c r="Q107" i="46"/>
  <c r="Q108" i="46"/>
  <c r="Q109" i="46"/>
  <c r="Q110" i="46"/>
  <c r="Q111" i="46"/>
  <c r="Q112" i="46"/>
  <c r="Q113" i="46"/>
  <c r="Q114" i="46"/>
  <c r="Q115" i="46"/>
  <c r="Q116" i="46"/>
  <c r="Q117" i="46"/>
  <c r="Q118" i="46"/>
  <c r="Q119" i="46"/>
  <c r="Q120" i="46"/>
  <c r="Q121" i="46"/>
  <c r="Q122" i="46"/>
  <c r="Q123" i="46"/>
  <c r="Q124" i="46"/>
  <c r="Q125" i="46"/>
  <c r="Q126" i="46"/>
  <c r="Q127" i="46"/>
  <c r="Q128" i="46"/>
  <c r="Q129" i="46"/>
  <c r="Q130" i="46"/>
  <c r="Q131" i="46"/>
  <c r="Q132" i="46"/>
  <c r="Q133" i="46"/>
  <c r="Q134" i="46"/>
  <c r="Q135" i="46"/>
  <c r="Q136" i="46"/>
  <c r="Q137" i="46"/>
  <c r="H5" i="46"/>
  <c r="L3" i="46"/>
  <c r="L4" i="46"/>
  <c r="L5" i="46"/>
  <c r="L6" i="46"/>
  <c r="L7" i="46"/>
  <c r="L8" i="46"/>
  <c r="L9" i="46"/>
  <c r="L10" i="46"/>
  <c r="L11" i="46"/>
  <c r="L12" i="46"/>
  <c r="L13" i="46"/>
  <c r="L14" i="46"/>
  <c r="L15" i="46"/>
  <c r="L16" i="46"/>
  <c r="L17" i="46"/>
  <c r="L18" i="46"/>
  <c r="L19" i="46"/>
  <c r="L20" i="46"/>
  <c r="L21" i="46"/>
  <c r="L22" i="46"/>
  <c r="L23" i="46"/>
  <c r="L24" i="46"/>
  <c r="L25" i="46"/>
  <c r="L26" i="46"/>
  <c r="L27" i="46"/>
  <c r="L28" i="46"/>
  <c r="L29" i="46"/>
  <c r="L30" i="46"/>
  <c r="L31" i="46"/>
  <c r="L32" i="46"/>
  <c r="L33" i="46"/>
  <c r="L34" i="46"/>
  <c r="L35" i="46"/>
  <c r="L36" i="46"/>
  <c r="L2" i="46"/>
  <c r="K2" i="46"/>
  <c r="J34" i="46"/>
  <c r="J35" i="46"/>
  <c r="J36" i="46"/>
  <c r="I34" i="46"/>
  <c r="I35" i="46"/>
  <c r="I36" i="46"/>
  <c r="H2" i="46"/>
  <c r="H3" i="46"/>
  <c r="H4" i="46"/>
  <c r="H6" i="46"/>
  <c r="H7" i="46"/>
  <c r="H8" i="46"/>
  <c r="H9" i="46"/>
  <c r="H10" i="46"/>
  <c r="H11" i="46"/>
  <c r="H12" i="46"/>
  <c r="H13" i="46"/>
  <c r="H14" i="46"/>
  <c r="H15" i="46"/>
  <c r="H16" i="46"/>
  <c r="H17" i="46"/>
  <c r="H18" i="46"/>
  <c r="H19" i="46"/>
  <c r="H20" i="46"/>
  <c r="H21" i="46"/>
  <c r="H22" i="46"/>
  <c r="H23" i="46"/>
  <c r="H24" i="46"/>
  <c r="H25" i="46"/>
  <c r="H26" i="46"/>
  <c r="H27" i="46"/>
  <c r="H28" i="46"/>
  <c r="H29" i="46"/>
  <c r="H30" i="46"/>
  <c r="H31" i="46"/>
  <c r="H32" i="46"/>
  <c r="H33" i="46"/>
  <c r="H34" i="46"/>
  <c r="H35" i="46"/>
  <c r="H36" i="46"/>
  <c r="K3" i="46" l="1"/>
  <c r="K4" i="46"/>
  <c r="K5" i="46"/>
  <c r="K6" i="46"/>
  <c r="K7" i="46"/>
  <c r="K8" i="46"/>
  <c r="K9" i="46"/>
  <c r="K10" i="46"/>
  <c r="K11" i="46"/>
  <c r="K12" i="46"/>
  <c r="K13" i="46"/>
  <c r="K14" i="46"/>
  <c r="K15" i="46"/>
  <c r="K16" i="46"/>
  <c r="K17" i="46"/>
  <c r="K18" i="46"/>
  <c r="K19" i="46"/>
  <c r="K20" i="46"/>
  <c r="K21" i="46"/>
  <c r="K22" i="46"/>
  <c r="K23" i="46"/>
  <c r="K24" i="46"/>
  <c r="K25" i="46"/>
  <c r="K26" i="46"/>
  <c r="K27" i="46"/>
  <c r="K28" i="46"/>
  <c r="K29" i="46"/>
  <c r="K30" i="46"/>
  <c r="K31" i="46"/>
  <c r="K32" i="46"/>
  <c r="K33" i="46"/>
  <c r="K34" i="46"/>
  <c r="K35" i="46"/>
  <c r="K36" i="46"/>
  <c r="J33" i="46"/>
  <c r="I33" i="46"/>
  <c r="I31" i="46" l="1"/>
  <c r="I32" i="46"/>
  <c r="I30" i="46"/>
  <c r="I29" i="46"/>
  <c r="I27" i="46"/>
  <c r="I28" i="46"/>
  <c r="J32" i="46"/>
  <c r="J31" i="46"/>
  <c r="J29" i="46"/>
  <c r="J30" i="46"/>
  <c r="J28" i="46"/>
  <c r="J27" i="46"/>
  <c r="I3" i="46"/>
  <c r="I7" i="46"/>
  <c r="I11" i="46"/>
  <c r="I15" i="46"/>
  <c r="I19" i="46"/>
  <c r="I23" i="46"/>
  <c r="I14" i="46"/>
  <c r="I26" i="46"/>
  <c r="I4" i="46"/>
  <c r="I8" i="46"/>
  <c r="I12" i="46"/>
  <c r="I16" i="46"/>
  <c r="I20" i="46"/>
  <c r="I24" i="46"/>
  <c r="I6" i="46"/>
  <c r="I18" i="46"/>
  <c r="I5" i="46"/>
  <c r="I9" i="46"/>
  <c r="I13" i="46"/>
  <c r="I17" i="46"/>
  <c r="I21" i="46"/>
  <c r="I25" i="46"/>
  <c r="I2" i="46"/>
  <c r="I10" i="46"/>
  <c r="I22" i="46"/>
  <c r="J6" i="46"/>
  <c r="J10" i="46"/>
  <c r="J14" i="46"/>
  <c r="J18" i="46"/>
  <c r="J22" i="46"/>
  <c r="J26" i="46"/>
  <c r="J5" i="46"/>
  <c r="J17" i="46"/>
  <c r="J7" i="46"/>
  <c r="J11" i="46"/>
  <c r="J15" i="46"/>
  <c r="J19" i="46"/>
  <c r="J23" i="46"/>
  <c r="J13" i="46"/>
  <c r="J25" i="46"/>
  <c r="J2" i="46"/>
  <c r="J4" i="46"/>
  <c r="J8" i="46"/>
  <c r="J12" i="46"/>
  <c r="J16" i="46"/>
  <c r="J20" i="46"/>
  <c r="J24" i="46"/>
  <c r="J9" i="46"/>
  <c r="J21" i="46"/>
  <c r="M5" i="46"/>
  <c r="Q33" i="46"/>
  <c r="Q34" i="46"/>
  <c r="Q35" i="46"/>
  <c r="Q36" i="46"/>
  <c r="O5" i="46" l="1"/>
  <c r="N5" i="46"/>
  <c r="Q32" i="46"/>
  <c r="Q28" i="46"/>
  <c r="Q23" i="46"/>
  <c r="Q25" i="46"/>
  <c r="Q30" i="46"/>
  <c r="Q29" i="46"/>
  <c r="Q31" i="46"/>
  <c r="Q27" i="46"/>
  <c r="Q2" i="46"/>
  <c r="Q11" i="46"/>
  <c r="Q26" i="46"/>
  <c r="Q21" i="46"/>
  <c r="Q19" i="46"/>
  <c r="Q15" i="46"/>
  <c r="Q7" i="46"/>
  <c r="Q3" i="46"/>
  <c r="Q22" i="46"/>
  <c r="Q18" i="46"/>
  <c r="Q6" i="46"/>
  <c r="Q9" i="46"/>
  <c r="Q17" i="46"/>
  <c r="Q12" i="46"/>
  <c r="Q20" i="46"/>
  <c r="Q16" i="46"/>
  <c r="Q4" i="46"/>
  <c r="Q14" i="46"/>
  <c r="Q10" i="46"/>
  <c r="Q13" i="46"/>
  <c r="Q5" i="46"/>
  <c r="Q24" i="46"/>
  <c r="Q8" i="46"/>
  <c r="O21" i="46"/>
  <c r="O25" i="46"/>
  <c r="O29" i="46"/>
  <c r="O24" i="46"/>
  <c r="O32" i="46"/>
  <c r="O22" i="46"/>
  <c r="O26" i="46"/>
  <c r="O30" i="46"/>
  <c r="O34" i="46"/>
  <c r="O23" i="46"/>
  <c r="O27" i="46"/>
  <c r="O31" i="46"/>
  <c r="O35" i="46"/>
  <c r="O28" i="46"/>
  <c r="O36" i="46"/>
  <c r="M36" i="46"/>
  <c r="N36" i="46" s="1"/>
  <c r="M34" i="46"/>
  <c r="N34" i="46" s="1"/>
  <c r="M32" i="46"/>
  <c r="N32" i="46" s="1"/>
  <c r="M30" i="46"/>
  <c r="N30" i="46" s="1"/>
  <c r="M28" i="46"/>
  <c r="N28" i="46" s="1"/>
  <c r="M18" i="46"/>
  <c r="N18" i="46" s="1"/>
  <c r="O18" i="46" s="1"/>
  <c r="M16" i="46"/>
  <c r="N16" i="46" s="1"/>
  <c r="M14" i="46"/>
  <c r="N14" i="46" s="1"/>
  <c r="O14" i="46" s="1"/>
  <c r="M12" i="46"/>
  <c r="N12" i="46" s="1"/>
  <c r="O12" i="46" s="1"/>
  <c r="M10" i="46"/>
  <c r="N10" i="46" s="1"/>
  <c r="O10" i="46" s="1"/>
  <c r="M8" i="46"/>
  <c r="N8" i="46" s="1"/>
  <c r="O8" i="46" s="1"/>
  <c r="M6" i="46"/>
  <c r="N6" i="46" s="1"/>
  <c r="O6" i="46" s="1"/>
  <c r="M27" i="46"/>
  <c r="N27" i="46" s="1"/>
  <c r="M25" i="46"/>
  <c r="N25" i="46" s="1"/>
  <c r="M23" i="46"/>
  <c r="N23" i="46" s="1"/>
  <c r="M21" i="46"/>
  <c r="N21" i="46" s="1"/>
  <c r="M19" i="46"/>
  <c r="N19" i="46" s="1"/>
  <c r="M3" i="46"/>
  <c r="M33" i="46"/>
  <c r="N33" i="46" s="1"/>
  <c r="O33" i="46" s="1"/>
  <c r="M29" i="46"/>
  <c r="N29" i="46" s="1"/>
  <c r="M17" i="46"/>
  <c r="N17" i="46" s="1"/>
  <c r="M13" i="46"/>
  <c r="N13" i="46" s="1"/>
  <c r="O13" i="46" s="1"/>
  <c r="M9" i="46"/>
  <c r="N9" i="46" s="1"/>
  <c r="O9" i="46" s="1"/>
  <c r="M2" i="46"/>
  <c r="M24" i="46"/>
  <c r="N24" i="46" s="1"/>
  <c r="M22" i="46"/>
  <c r="N22" i="46" s="1"/>
  <c r="M20" i="46"/>
  <c r="N20" i="46" s="1"/>
  <c r="O20" i="46" s="1"/>
  <c r="M26" i="46"/>
  <c r="N26" i="46" s="1"/>
  <c r="M35" i="46"/>
  <c r="N35" i="46" s="1"/>
  <c r="M31" i="46"/>
  <c r="N31" i="46" s="1"/>
  <c r="M15" i="46"/>
  <c r="N15" i="46" s="1"/>
  <c r="M11" i="46"/>
  <c r="N11" i="46" s="1"/>
  <c r="O11" i="46" s="1"/>
  <c r="M7" i="46"/>
  <c r="N7" i="46" s="1"/>
  <c r="O7" i="46" s="1"/>
  <c r="M4" i="46"/>
  <c r="N4" i="46" s="1"/>
  <c r="O4" i="46" s="1"/>
  <c r="N2" i="46" l="1"/>
  <c r="O2" i="46" s="1"/>
  <c r="O19" i="46"/>
  <c r="O16" i="46"/>
  <c r="O17" i="46"/>
  <c r="O15" i="46"/>
  <c r="N3" i="46"/>
  <c r="O3" i="46" s="1"/>
</calcChain>
</file>

<file path=xl/sharedStrings.xml><?xml version="1.0" encoding="utf-8"?>
<sst xmlns="http://schemas.openxmlformats.org/spreadsheetml/2006/main" count="585" uniqueCount="115">
  <si>
    <t>Endosulfan sulfate</t>
  </si>
  <si>
    <t>2H A-Endosulfan</t>
  </si>
  <si>
    <t>2H B-Endosulfan</t>
  </si>
  <si>
    <t>logKow</t>
  </si>
  <si>
    <t>Chlorfenvinphos cis</t>
  </si>
  <si>
    <t>Chlorfenvinphos trans</t>
  </si>
  <si>
    <t>Chlorpyriphos (éthylchlorpyriphos)</t>
  </si>
  <si>
    <t>Dicofol</t>
  </si>
  <si>
    <t>Diflufenicanil</t>
  </si>
  <si>
    <t>Fenitrothion</t>
  </si>
  <si>
    <t>Trifluraline</t>
  </si>
  <si>
    <t>Substance</t>
  </si>
  <si>
    <t>beta sil</t>
  </si>
  <si>
    <t>Rs</t>
  </si>
  <si>
    <t>DEQ 0.9</t>
  </si>
  <si>
    <t>quantité phase</t>
  </si>
  <si>
    <t>Kpsw DEQ 0.5</t>
  </si>
  <si>
    <t>Kpsw DEQ 0.9</t>
  </si>
  <si>
    <t>code sandre substance</t>
  </si>
  <si>
    <t>µg</t>
  </si>
  <si>
    <t xml:space="preserve">concentration moyenne intégrée </t>
  </si>
  <si>
    <t>µg/L</t>
  </si>
  <si>
    <t>Hexachlorocyclohexane alpha</t>
  </si>
  <si>
    <t>Hexachlorocyclohexane bêta</t>
  </si>
  <si>
    <t>Hexachlorocyclohexane delta</t>
  </si>
  <si>
    <t>Hexachlorocyclohexane gamma</t>
  </si>
  <si>
    <t>Chlorfenvinphos cis + trans</t>
  </si>
  <si>
    <t>Hexachlorobenzène</t>
  </si>
  <si>
    <t>2,4'-DDD</t>
  </si>
  <si>
    <t>2,4'-DDT</t>
  </si>
  <si>
    <t>4,4'-DDD</t>
  </si>
  <si>
    <t>4,4'-DDE</t>
  </si>
  <si>
    <t>4,4'-DDT</t>
  </si>
  <si>
    <t>temps exposition</t>
  </si>
  <si>
    <t>Date de déploiement</t>
  </si>
  <si>
    <t>Unité</t>
  </si>
  <si>
    <t>jour</t>
  </si>
  <si>
    <t>g</t>
  </si>
  <si>
    <t>DEQ 0.5</t>
  </si>
  <si>
    <t>Référence échantillon</t>
  </si>
  <si>
    <t>Masse membrane</t>
  </si>
  <si>
    <t>Durée de déploiement</t>
  </si>
  <si>
    <t>Code  remarque paramètre</t>
  </si>
  <si>
    <t>Paramètre</t>
  </si>
  <si>
    <t>Code remarque masse paramètre</t>
  </si>
  <si>
    <t>Code remarque Concentration moyenne intégrée EAU</t>
  </si>
  <si>
    <t>Concentration moyenne intégrée EAU</t>
  </si>
  <si>
    <t>Masse</t>
  </si>
  <si>
    <t>Kp sw  pour MEMB-SIL-M823</t>
  </si>
  <si>
    <t>Dans l'ensemble du document:</t>
  </si>
  <si>
    <t>Les cellules à compléter sont  identifiées en gris</t>
  </si>
  <si>
    <t>Les cellules calculées, verrouillées, sont identifiées en vert</t>
  </si>
  <si>
    <t xml:space="preserve">L'onglet Descriptif_Echantillonneur contient les éléments spécifiques des campagnes de déploiement, indépendamment des paramètres suivis. </t>
  </si>
  <si>
    <t>Le Beta-sil est à renseigner</t>
  </si>
  <si>
    <t>L'onglet Descriptif_Substances contient les éléments spécifiques des paramètres mesurés</t>
  </si>
  <si>
    <t>L'onglet REF _Kpsw,  verrouillé, contient les coefficient de diffusion recensés à ce jour par AQUAREF</t>
  </si>
  <si>
    <t>L'identification des paramètres se fait via leur code SANDRE  pour éviter toute erreur</t>
  </si>
  <si>
    <t xml:space="preserve">Différents messages d'alerte sont  disponibles: </t>
  </si>
  <si>
    <r>
      <t xml:space="preserve">Colonne O, si pour les DEQ et la substance donnés, l’accumulation n’est pas considérée comme intégrative, un message d’erreur s’affiche, </t>
    </r>
    <r>
      <rPr>
        <i/>
        <sz val="11"/>
        <color rgb="FFED7D31"/>
        <rFont val="Calibri"/>
        <family val="2"/>
        <scheme val="minor"/>
      </rPr>
      <t>non calculable</t>
    </r>
    <r>
      <rPr>
        <sz val="11"/>
        <color rgb="FF000000"/>
        <rFont val="Calibri"/>
        <family val="2"/>
        <scheme val="minor"/>
      </rPr>
      <t xml:space="preserve">  associé au code remarque 0 dans la colonne Q</t>
    </r>
  </si>
  <si>
    <t>P1-ROS</t>
  </si>
  <si>
    <t>log betas sil</t>
  </si>
  <si>
    <r>
      <t>K</t>
    </r>
    <r>
      <rPr>
        <b/>
        <vertAlign val="subscript"/>
        <sz val="11"/>
        <color theme="1"/>
        <rFont val="Calibri"/>
        <family val="2"/>
        <scheme val="minor"/>
      </rPr>
      <t>PSW</t>
    </r>
  </si>
  <si>
    <r>
      <t>APPLICABILITE DU CALCULATEUR:</t>
    </r>
    <r>
      <rPr>
        <sz val="14"/>
        <color rgb="FF000000"/>
        <rFont val="Calibri"/>
        <family val="2"/>
        <scheme val="minor"/>
      </rPr>
      <t xml:space="preserve">  Cet outil permet de calculer les concentrations moyennes intégrées dans les eaux continentales et littorales, utilisant les EIP </t>
    </r>
    <r>
      <rPr>
        <sz val="11"/>
        <color theme="1"/>
        <rFont val="Calibri"/>
        <family val="2"/>
        <scheme val="minor"/>
      </rPr>
      <t xml:space="preserve"> </t>
    </r>
    <r>
      <rPr>
        <sz val="14"/>
        <color rgb="FF000000"/>
        <rFont val="Calibri"/>
        <family val="2"/>
        <scheme val="minor"/>
      </rPr>
      <t xml:space="preserve">MEMB-SIL-M823 dans les conditions </t>
    </r>
    <r>
      <rPr>
        <b/>
        <sz val="14"/>
        <color rgb="FF000000"/>
        <rFont val="Calibri"/>
        <family val="2"/>
        <scheme val="minor"/>
      </rPr>
      <t>d’accumulation intégrative</t>
    </r>
    <r>
      <rPr>
        <sz val="14"/>
        <color rgb="FF000000"/>
        <rFont val="Calibri"/>
        <family val="2"/>
        <scheme val="minor"/>
      </rPr>
      <t>. Ce calculateur est utilisable pour les couples support/substances référencés dans l'onglet REF_Kpsw. Cette liste sera incrémentée au fur et à mesure des mises à jour par AQUAREF. L'utilisateur devra se conformer aux préconisations présentées dans les guides AQUAREF associés. Des compléments d'information, notamment concernant les formules de calcul utilisées dans cet utilitaire sont détaillés dans les supports de formation et disponibles sur le site AQUAREF. Les propositions techniques  présentées dans ce document ne préjugent pas de l’applicabilité réglementaire de ces outils qui doit être vérifiée dans les textes concernés.</t>
    </r>
  </si>
  <si>
    <t>PCB 169</t>
  </si>
  <si>
    <t>PCB 77</t>
  </si>
  <si>
    <t>Benzo(a)pyrène</t>
  </si>
  <si>
    <t>Benzo(b)fluoranthène</t>
  </si>
  <si>
    <t>Benzo(k)fluoranthène</t>
  </si>
  <si>
    <t>Benzo(g,h,i)pérylène</t>
  </si>
  <si>
    <t>Fluoranthène</t>
  </si>
  <si>
    <t>Indéno(1,2,3-cd)pyrène</t>
  </si>
  <si>
    <t>PCB 118</t>
  </si>
  <si>
    <t>Trichlorobenzène-1,2,4</t>
  </si>
  <si>
    <t>Acénaphtène</t>
  </si>
  <si>
    <t>Anthracène</t>
  </si>
  <si>
    <t>Phtalate de diméthyle</t>
  </si>
  <si>
    <t>Naphtalène</t>
  </si>
  <si>
    <t>Phénanthrène</t>
  </si>
  <si>
    <t>Diéthyl phtalate</t>
  </si>
  <si>
    <t>Biphényle</t>
  </si>
  <si>
    <t>PCB 105</t>
  </si>
  <si>
    <t>Trichlorobenzène-1,3,5</t>
  </si>
  <si>
    <t>Trichlorobenzène-1,2,3</t>
  </si>
  <si>
    <t>Hexachlorobutadiène</t>
  </si>
  <si>
    <t>Pentachlorobenzène</t>
  </si>
  <si>
    <t>Butyl benzyl phtalate</t>
  </si>
  <si>
    <t>4-nonylphenols ramifiés</t>
  </si>
  <si>
    <t>4-tert-Octylphenol</t>
  </si>
  <si>
    <t>1,2,3,4-Tetrachlorobenzene</t>
  </si>
  <si>
    <t>PCB 156</t>
  </si>
  <si>
    <t>TBT</t>
  </si>
  <si>
    <t>BDE154</t>
  </si>
  <si>
    <t>BDE153</t>
  </si>
  <si>
    <t>BDE100</t>
  </si>
  <si>
    <t>BDE99</t>
  </si>
  <si>
    <t>BDE47</t>
  </si>
  <si>
    <t>BDE28</t>
  </si>
  <si>
    <t>Diisobutyl phthalate</t>
  </si>
  <si>
    <t>Clotrimazole</t>
  </si>
  <si>
    <t>Triclosan</t>
  </si>
  <si>
    <t>PCB 81</t>
  </si>
  <si>
    <t>PCB 114</t>
  </si>
  <si>
    <t>PCB 123</t>
  </si>
  <si>
    <t>PCB 157</t>
  </si>
  <si>
    <t>PCB 167</t>
  </si>
  <si>
    <t>PCB 189</t>
  </si>
  <si>
    <t>Diisononyl phtalate</t>
  </si>
  <si>
    <t>4-nonylphenol monoethoxylate (mélange d'isomères)</t>
  </si>
  <si>
    <t>Di(2-ethylhexyl)phtalate</t>
  </si>
  <si>
    <t>Galaxolide</t>
  </si>
  <si>
    <t>alpha HBCDD</t>
  </si>
  <si>
    <t>beta HBCDD</t>
  </si>
  <si>
    <t>delta HBCDD</t>
  </si>
  <si>
    <t>Diisodecyl phthalate</t>
  </si>
  <si>
    <t>Tetrabromobisphenol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</si>
</sst>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dd/mm/yyyy\ hh:mm:ss"/>
  </numFmts>
  <fonts count="13"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1"/>
      <color theme="1"/>
      <name val="Calibri"/>
      <family val="2"/>
    </font>
    <font>
      <sz val="10"/>
      <name val="Arial"/>
      <family val="2"/>
    </font>
    <font>
      <b/>
      <sz val="14"/>
      <color rgb="FF000000"/>
      <name val="Calibri"/>
      <family val="2"/>
      <scheme val="minor"/>
    </font>
    <font>
      <sz val="14"/>
      <color rgb="FF000000"/>
      <name val="Calibri"/>
      <family val="2"/>
      <scheme val="minor"/>
    </font>
    <font>
      <sz val="11"/>
      <color rgb="FF000000"/>
      <name val="Calibri"/>
      <family val="2"/>
      <scheme val="minor"/>
    </font>
    <font>
      <i/>
      <sz val="11"/>
      <color rgb="FFED7D31"/>
      <name val="Calibri"/>
      <family val="2"/>
      <scheme val="minor"/>
    </font>
    <font>
      <b/>
      <sz val="11"/>
      <color rgb="FF000000"/>
      <name val="Calibri"/>
      <family val="2"/>
      <scheme val="minor"/>
    </font>
    <font>
      <b/>
      <sz val="11"/>
      <name val="Calibri"/>
      <family val="2"/>
      <scheme val="minor"/>
    </font>
    <font>
      <b/>
      <vertAlign val="subscript"/>
      <sz val="11"/>
      <color theme="1"/>
      <name val="Calibri"/>
      <family val="2"/>
      <scheme val="minor"/>
    </font>
  </fonts>
  <fills count="14">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D9D9D9"/>
        <bgColor rgb="FF000000"/>
      </patternFill>
    </fill>
    <fill>
      <patternFill patternType="solid">
        <fgColor rgb="FFEBF1DE"/>
        <bgColor rgb="FF000000"/>
      </patternFill>
    </fill>
    <fill>
      <patternFill patternType="solid">
        <fgColor theme="4" tint="0.39997558519241921"/>
        <bgColor indexed="64"/>
      </patternFill>
    </fill>
    <fill>
      <patternFill patternType="solid">
        <fgColor theme="4" tint="0.39997558519241921"/>
        <bgColor rgb="FF000000"/>
      </patternFill>
    </fill>
    <fill>
      <patternFill patternType="solid">
        <fgColor rgb="FFBFBFBF"/>
        <bgColor indexed="64"/>
      </patternFill>
    </fill>
    <fill>
      <patternFill patternType="solid">
        <fgColor rgb="FFC6E0B4"/>
        <bgColor indexed="64"/>
      </patternFill>
    </fill>
    <fill>
      <patternFill patternType="solid">
        <fgColor rgb="FF00B0F0"/>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2">
    <xf numFmtId="0" fontId="0" fillId="0" borderId="0"/>
    <xf numFmtId="0" fontId="5" fillId="0" borderId="0"/>
  </cellStyleXfs>
  <cellXfs count="70">
    <xf numFmtId="0" fontId="0" fillId="0" borderId="0" xfId="0"/>
    <xf numFmtId="0" fontId="4" fillId="0" borderId="0" xfId="0" applyFont="1"/>
    <xf numFmtId="0" fontId="0" fillId="0" borderId="1" xfId="0" applyBorder="1"/>
    <xf numFmtId="0" fontId="3" fillId="0" borderId="0" xfId="0" applyFont="1"/>
    <xf numFmtId="0" fontId="2" fillId="0" borderId="0" xfId="0" applyFont="1" applyAlignment="1">
      <alignment horizontal="center"/>
    </xf>
    <xf numFmtId="166" fontId="1" fillId="9" borderId="2" xfId="0" applyNumberFormat="1" applyFont="1" applyFill="1" applyBorder="1" applyAlignment="1" applyProtection="1">
      <alignment horizontal="center"/>
      <protection hidden="1"/>
    </xf>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8" fillId="0" borderId="0" xfId="0" applyFont="1" applyAlignment="1">
      <alignment vertical="center"/>
    </xf>
    <xf numFmtId="0" fontId="8" fillId="11" borderId="0" xfId="0" applyFont="1" applyFill="1" applyAlignment="1">
      <alignment vertical="center"/>
    </xf>
    <xf numFmtId="0" fontId="8" fillId="12" borderId="0" xfId="0" applyFont="1" applyFill="1" applyAlignment="1">
      <alignment vertical="center"/>
    </xf>
    <xf numFmtId="0" fontId="1" fillId="13" borderId="2" xfId="0" applyFont="1" applyFill="1" applyBorder="1"/>
    <xf numFmtId="2" fontId="1" fillId="13" borderId="2" xfId="0" applyNumberFormat="1" applyFont="1" applyFill="1" applyBorder="1" applyAlignment="1">
      <alignment horizontal="center"/>
    </xf>
    <xf numFmtId="0" fontId="0" fillId="0" borderId="2" xfId="0" applyBorder="1" applyAlignment="1">
      <alignment horizontal="left" vertical="center"/>
    </xf>
    <xf numFmtId="0" fontId="0" fillId="0" borderId="2" xfId="0" applyBorder="1"/>
    <xf numFmtId="2" fontId="0" fillId="0" borderId="2" xfId="0" applyNumberFormat="1" applyBorder="1" applyAlignment="1">
      <alignment horizontal="center"/>
    </xf>
    <xf numFmtId="0" fontId="0" fillId="0" borderId="2" xfId="0" applyBorder="1" applyAlignment="1">
      <alignment horizontal="left"/>
    </xf>
    <xf numFmtId="0" fontId="0" fillId="0" borderId="2" xfId="0" applyBorder="1" applyAlignment="1">
      <alignment horizontal="center"/>
    </xf>
    <xf numFmtId="0" fontId="1" fillId="9" borderId="2" xfId="0" applyFont="1" applyFill="1" applyBorder="1" applyProtection="1">
      <protection hidden="1"/>
    </xf>
    <xf numFmtId="166" fontId="10" fillId="10" borderId="2" xfId="0" applyNumberFormat="1" applyFont="1" applyFill="1" applyBorder="1" applyAlignment="1" applyProtection="1">
      <alignment horizontal="center"/>
      <protection hidden="1"/>
    </xf>
    <xf numFmtId="167" fontId="0" fillId="7" borderId="2" xfId="0" applyNumberFormat="1" applyFill="1" applyBorder="1" applyProtection="1">
      <protection locked="0"/>
    </xf>
    <xf numFmtId="166" fontId="2" fillId="8" borderId="2" xfId="0" applyNumberFormat="1" applyFont="1" applyFill="1" applyBorder="1" applyAlignment="1">
      <alignment horizontal="center"/>
    </xf>
    <xf numFmtId="0" fontId="0" fillId="4" borderId="2" xfId="0" applyFill="1" applyBorder="1" applyProtection="1">
      <protection locked="0"/>
    </xf>
    <xf numFmtId="166" fontId="0" fillId="8" borderId="0" xfId="0" applyNumberFormat="1" applyFill="1" applyAlignment="1">
      <alignment horizontal="center"/>
    </xf>
    <xf numFmtId="166" fontId="2" fillId="4" borderId="2" xfId="0" applyNumberFormat="1" applyFont="1" applyFill="1" applyBorder="1" applyAlignment="1" applyProtection="1">
      <alignment horizontal="center"/>
      <protection locked="0"/>
    </xf>
    <xf numFmtId="2" fontId="0" fillId="5" borderId="2" xfId="0" applyNumberFormat="1" applyFill="1" applyBorder="1" applyProtection="1">
      <protection hidden="1"/>
    </xf>
    <xf numFmtId="166" fontId="11" fillId="4" borderId="2" xfId="0" applyNumberFormat="1" applyFont="1" applyFill="1" applyBorder="1" applyAlignment="1" applyProtection="1">
      <alignment horizontal="center"/>
      <protection locked="0"/>
    </xf>
    <xf numFmtId="0" fontId="1" fillId="4" borderId="2" xfId="0" applyFont="1" applyFill="1" applyBorder="1" applyAlignment="1" applyProtection="1">
      <alignment horizontal="center"/>
      <protection locked="0"/>
    </xf>
    <xf numFmtId="0" fontId="0" fillId="4" borderId="0" xfId="0" applyFill="1" applyProtection="1">
      <protection locked="0"/>
    </xf>
    <xf numFmtId="0" fontId="0" fillId="4" borderId="0" xfId="0" applyFill="1" applyAlignment="1" applyProtection="1">
      <alignment horizontal="center"/>
      <protection locked="0"/>
    </xf>
    <xf numFmtId="166" fontId="0" fillId="4" borderId="0" xfId="0" applyNumberFormat="1" applyFill="1" applyProtection="1">
      <protection locked="0"/>
    </xf>
    <xf numFmtId="0" fontId="0" fillId="5" borderId="0" xfId="0" applyFill="1" applyProtection="1">
      <protection hidden="1"/>
    </xf>
    <xf numFmtId="166" fontId="1" fillId="9" borderId="2" xfId="0" applyNumberFormat="1" applyFont="1" applyFill="1" applyBorder="1" applyAlignment="1" applyProtection="1">
      <alignment horizontal="center" vertical="center" wrapText="1"/>
      <protection hidden="1"/>
    </xf>
    <xf numFmtId="166" fontId="1" fillId="9" borderId="2" xfId="0" applyNumberFormat="1" applyFont="1" applyFill="1" applyBorder="1" applyAlignment="1" applyProtection="1">
      <alignment horizontal="center" vertical="center"/>
      <protection hidden="1"/>
    </xf>
    <xf numFmtId="0" fontId="0" fillId="0" borderId="0" xfId="0" applyAlignment="1">
      <alignment horizontal="left" vertical="center"/>
    </xf>
    <xf numFmtId="0" fontId="0" fillId="4" borderId="2" xfId="0" applyFill="1" applyBorder="1" applyAlignment="1" applyProtection="1">
      <alignment horizontal="center" vertical="center"/>
      <protection locked="0"/>
    </xf>
    <xf numFmtId="0" fontId="0" fillId="3" borderId="2" xfId="0" applyFill="1" applyBorder="1" applyAlignment="1" applyProtection="1">
      <alignment horizontal="left" vertical="center"/>
      <protection hidden="1"/>
    </xf>
    <xf numFmtId="164" fontId="2" fillId="6" borderId="2" xfId="0" applyNumberFormat="1" applyFont="1" applyFill="1" applyBorder="1" applyAlignment="1" applyProtection="1">
      <alignment horizontal="center" vertical="center"/>
      <protection locked="0"/>
    </xf>
    <xf numFmtId="164" fontId="2" fillId="3" borderId="2" xfId="0" applyNumberFormat="1" applyFont="1" applyFill="1" applyBorder="1" applyAlignment="1" applyProtection="1">
      <alignment horizontal="center" vertical="center"/>
      <protection hidden="1"/>
    </xf>
    <xf numFmtId="0" fontId="2" fillId="4" borderId="2" xfId="1" applyFont="1" applyFill="1" applyBorder="1" applyAlignment="1" applyProtection="1">
      <alignment horizontal="center"/>
      <protection locked="0"/>
    </xf>
    <xf numFmtId="0" fontId="0" fillId="2" borderId="2" xfId="0" applyFill="1" applyBorder="1" applyAlignment="1" applyProtection="1">
      <alignment horizontal="left" vertical="center"/>
      <protection hidden="1"/>
    </xf>
    <xf numFmtId="2" fontId="0" fillId="2" borderId="2" xfId="0" applyNumberFormat="1" applyFill="1" applyBorder="1" applyAlignment="1" applyProtection="1">
      <alignment horizontal="left" vertical="center"/>
      <protection hidden="1"/>
    </xf>
    <xf numFmtId="165" fontId="0" fillId="2" borderId="2" xfId="0" applyNumberFormat="1" applyFill="1" applyBorder="1" applyAlignment="1" applyProtection="1">
      <alignment horizontal="left" vertical="center"/>
      <protection hidden="1"/>
    </xf>
    <xf numFmtId="0" fontId="0" fillId="3" borderId="2" xfId="0" applyFill="1" applyBorder="1" applyAlignment="1" applyProtection="1">
      <alignment horizontal="center" vertical="center"/>
      <protection hidden="1"/>
    </xf>
    <xf numFmtId="2" fontId="0" fillId="0" borderId="0" xfId="0" applyNumberFormat="1" applyAlignment="1">
      <alignment horizontal="left" vertical="center"/>
    </xf>
    <xf numFmtId="0" fontId="0" fillId="6" borderId="2"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3" borderId="0" xfId="0" applyFill="1" applyAlignment="1" applyProtection="1">
      <alignment horizontal="left" vertical="center"/>
      <protection hidden="1"/>
    </xf>
    <xf numFmtId="0" fontId="0" fillId="6" borderId="0" xfId="0" applyFill="1" applyAlignment="1" applyProtection="1">
      <alignment horizontal="center" vertical="center"/>
      <protection locked="0"/>
    </xf>
    <xf numFmtId="0" fontId="0" fillId="3" borderId="0" xfId="0" applyFill="1" applyAlignment="1" applyProtection="1">
      <alignment horizontal="center" vertical="center"/>
      <protection hidden="1"/>
    </xf>
    <xf numFmtId="0" fontId="2" fillId="0" borderId="2" xfId="1" applyFont="1" applyBorder="1" applyAlignment="1" applyProtection="1">
      <alignment horizontal="center"/>
      <protection locked="0"/>
    </xf>
    <xf numFmtId="0" fontId="0" fillId="2" borderId="0" xfId="0" applyFill="1" applyAlignment="1" applyProtection="1">
      <alignment horizontal="left" vertical="center"/>
      <protection hidden="1"/>
    </xf>
    <xf numFmtId="0" fontId="0" fillId="0" borderId="0" xfId="0" applyAlignment="1" applyProtection="1">
      <alignment horizontal="center" vertical="center"/>
      <protection hidden="1"/>
    </xf>
    <xf numFmtId="165" fontId="1" fillId="9" borderId="2" xfId="0" applyNumberFormat="1" applyFont="1" applyFill="1" applyBorder="1" applyAlignment="1" applyProtection="1">
      <alignment horizontal="center" vertical="center" wrapText="1"/>
      <protection hidden="1"/>
    </xf>
    <xf numFmtId="165" fontId="0" fillId="3" borderId="2" xfId="0" applyNumberFormat="1" applyFill="1" applyBorder="1" applyAlignment="1" applyProtection="1">
      <alignment horizontal="center" vertical="center"/>
      <protection hidden="1"/>
    </xf>
    <xf numFmtId="165" fontId="0" fillId="3" borderId="0" xfId="0" applyNumberFormat="1" applyFill="1" applyAlignment="1" applyProtection="1">
      <alignment horizontal="center" vertical="center"/>
      <protection hidden="1"/>
    </xf>
    <xf numFmtId="0" fontId="6" fillId="0" borderId="3" xfId="0" applyFont="1" applyBorder="1" applyAlignment="1">
      <alignment horizontal="justify" vertical="justify" wrapText="1"/>
    </xf>
    <xf numFmtId="0" fontId="6" fillId="0" borderId="4" xfId="0" applyFont="1" applyBorder="1" applyAlignment="1">
      <alignment horizontal="justify" vertical="justify" wrapText="1"/>
    </xf>
    <xf numFmtId="0" fontId="6" fillId="0" borderId="5" xfId="0" applyFont="1" applyBorder="1" applyAlignment="1">
      <alignment horizontal="justify" vertical="justify" wrapText="1"/>
    </xf>
    <xf numFmtId="0" fontId="6" fillId="0" borderId="6" xfId="0" applyFont="1" applyBorder="1" applyAlignment="1">
      <alignment horizontal="justify" vertical="justify" wrapText="1"/>
    </xf>
    <xf numFmtId="0" fontId="6" fillId="0" borderId="0" xfId="0" applyFont="1" applyAlignment="1">
      <alignment horizontal="justify" vertical="justify" wrapText="1"/>
    </xf>
    <xf numFmtId="0" fontId="6" fillId="0" borderId="7" xfId="0" applyFont="1" applyBorder="1" applyAlignment="1">
      <alignment horizontal="justify" vertical="justify" wrapText="1"/>
    </xf>
    <xf numFmtId="0" fontId="6" fillId="0" borderId="8" xfId="0" applyFont="1" applyBorder="1" applyAlignment="1">
      <alignment horizontal="justify" vertical="justify" wrapText="1"/>
    </xf>
    <xf numFmtId="0" fontId="6" fillId="0" borderId="9" xfId="0" applyFont="1" applyBorder="1" applyAlignment="1">
      <alignment horizontal="justify" vertical="justify" wrapText="1"/>
    </xf>
    <xf numFmtId="0" fontId="6" fillId="0" borderId="10" xfId="0" applyFont="1" applyBorder="1" applyAlignment="1">
      <alignment horizontal="justify" vertical="justify" wrapText="1"/>
    </xf>
    <xf numFmtId="0" fontId="8" fillId="0" borderId="0" xfId="0" applyFont="1" applyAlignment="1">
      <alignment vertical="center" wrapText="1"/>
    </xf>
    <xf numFmtId="0" fontId="0" fillId="0" borderId="0" xfId="0" applyAlignment="1">
      <alignment wrapText="1"/>
    </xf>
    <xf numFmtId="0" fontId="0" fillId="0" borderId="0" xfId="0" applyAlignment="1">
      <alignment vertical="center" wrapText="1"/>
    </xf>
    <xf numFmtId="0" fontId="8" fillId="0" borderId="0" xfId="0" applyFont="1" applyAlignment="1">
      <alignment vertical="center"/>
    </xf>
  </cellXfs>
  <cellStyles count="2">
    <cellStyle name="Normal" xfId="0" builtinId="0"/>
    <cellStyle name="Normal 2" xfId="1" xr:uid="{00000000-0005-0000-0000-000001000000}"/>
  </cellStyles>
  <dxfs count="8">
    <dxf>
      <font>
        <color theme="9" tint="0.59996337778862885"/>
      </font>
    </dxf>
    <dxf>
      <font>
        <color theme="9" tint="0.59996337778862885"/>
      </font>
    </dxf>
    <dxf>
      <font>
        <b val="0"/>
        <i/>
        <color theme="5"/>
      </font>
    </dxf>
    <dxf>
      <font>
        <color theme="9" tint="0.79998168889431442"/>
      </font>
    </dxf>
    <dxf>
      <font>
        <color theme="9" tint="0.79998168889431442"/>
      </font>
    </dxf>
    <dxf>
      <font>
        <b val="0"/>
        <i/>
        <color theme="5"/>
      </font>
    </dxf>
    <dxf>
      <font>
        <b val="0"/>
        <i/>
        <color theme="5"/>
      </font>
    </dxf>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533400</xdr:colOff>
      <xdr:row>13</xdr:row>
      <xdr:rowOff>144780</xdr:rowOff>
    </xdr:from>
    <xdr:ext cx="184731" cy="264560"/>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3817620" y="270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ice.yari\Documents\RSP-EIP-Archivage-SR-BRGM-calcul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analys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workbookViewId="0">
      <selection activeCell="F4" sqref="F4"/>
    </sheetView>
  </sheetViews>
  <sheetFormatPr baseColWidth="10" defaultColWidth="11.54296875" defaultRowHeight="14.5" x14ac:dyDescent="0.35"/>
  <cols>
    <col min="1" max="1" width="67" bestFit="1" customWidth="1"/>
    <col min="4" max="4" width="14.453125" customWidth="1"/>
  </cols>
  <sheetData>
    <row r="1" spans="1:5" x14ac:dyDescent="0.35">
      <c r="A1" s="6"/>
    </row>
    <row r="2" spans="1:5" ht="15" thickBot="1" x14ac:dyDescent="0.4">
      <c r="A2" s="7"/>
    </row>
    <row r="3" spans="1:5" ht="72" customHeight="1" thickTop="1" x14ac:dyDescent="0.35">
      <c r="A3" s="57" t="s">
        <v>62</v>
      </c>
      <c r="B3" s="58"/>
      <c r="C3" s="58"/>
      <c r="D3" s="59"/>
      <c r="E3" s="8"/>
    </row>
    <row r="4" spans="1:5" ht="72" customHeight="1" x14ac:dyDescent="0.35">
      <c r="A4" s="60"/>
      <c r="B4" s="61"/>
      <c r="C4" s="61"/>
      <c r="D4" s="62"/>
      <c r="E4" s="8"/>
    </row>
    <row r="5" spans="1:5" ht="14.4" customHeight="1" x14ac:dyDescent="0.35">
      <c r="A5" s="60"/>
      <c r="B5" s="61"/>
      <c r="C5" s="61"/>
      <c r="D5" s="62"/>
      <c r="E5" s="8"/>
    </row>
    <row r="6" spans="1:5" ht="21" customHeight="1" thickBot="1" x14ac:dyDescent="0.4">
      <c r="A6" s="63"/>
      <c r="B6" s="64"/>
      <c r="C6" s="64"/>
      <c r="D6" s="65"/>
      <c r="E6" s="8"/>
    </row>
    <row r="7" spans="1:5" ht="15" thickTop="1" x14ac:dyDescent="0.35">
      <c r="E7" s="8"/>
    </row>
    <row r="8" spans="1:5" x14ac:dyDescent="0.35">
      <c r="A8" s="9" t="s">
        <v>49</v>
      </c>
      <c r="E8" s="8"/>
    </row>
    <row r="9" spans="1:5" x14ac:dyDescent="0.35">
      <c r="A9" s="10" t="s">
        <v>50</v>
      </c>
      <c r="E9" s="8"/>
    </row>
    <row r="10" spans="1:5" x14ac:dyDescent="0.35">
      <c r="A10" s="11" t="s">
        <v>51</v>
      </c>
      <c r="E10" s="8"/>
    </row>
    <row r="11" spans="1:5" ht="28.75" customHeight="1" x14ac:dyDescent="0.35">
      <c r="A11" s="66" t="s">
        <v>52</v>
      </c>
      <c r="B11" s="66"/>
      <c r="C11" s="67"/>
      <c r="D11" s="67"/>
      <c r="E11" s="68"/>
    </row>
    <row r="12" spans="1:5" ht="14.4" customHeight="1" x14ac:dyDescent="0.35">
      <c r="A12" s="66" t="s">
        <v>53</v>
      </c>
      <c r="B12" s="66"/>
      <c r="C12" s="67"/>
      <c r="D12" s="67"/>
      <c r="E12" s="68"/>
    </row>
    <row r="13" spans="1:5" x14ac:dyDescent="0.35">
      <c r="A13" s="9" t="s">
        <v>54</v>
      </c>
      <c r="E13" s="8"/>
    </row>
    <row r="14" spans="1:5" x14ac:dyDescent="0.35">
      <c r="A14" s="9" t="s">
        <v>55</v>
      </c>
      <c r="E14" s="8"/>
    </row>
    <row r="15" spans="1:5" x14ac:dyDescent="0.35">
      <c r="A15" s="69" t="s">
        <v>56</v>
      </c>
      <c r="B15" s="69"/>
      <c r="E15" s="8"/>
    </row>
    <row r="16" spans="1:5" x14ac:dyDescent="0.35">
      <c r="E16" s="8"/>
    </row>
    <row r="17" spans="1:5" ht="14.4" customHeight="1" x14ac:dyDescent="0.35">
      <c r="A17" s="66" t="s">
        <v>57</v>
      </c>
      <c r="B17" s="66"/>
      <c r="E17" s="8"/>
    </row>
    <row r="18" spans="1:5" x14ac:dyDescent="0.35">
      <c r="A18" s="69"/>
      <c r="B18" s="69"/>
      <c r="C18" s="69"/>
      <c r="E18" s="8"/>
    </row>
    <row r="19" spans="1:5" ht="28.75" customHeight="1" x14ac:dyDescent="0.35">
      <c r="A19" s="66" t="s">
        <v>58</v>
      </c>
      <c r="B19" s="66"/>
      <c r="C19" s="66"/>
      <c r="D19" s="66"/>
      <c r="E19" s="8"/>
    </row>
    <row r="20" spans="1:5" x14ac:dyDescent="0.35">
      <c r="A20" s="1"/>
      <c r="B20" s="1"/>
    </row>
    <row r="21" spans="1:5" x14ac:dyDescent="0.35">
      <c r="A21" s="1"/>
    </row>
  </sheetData>
  <sheetProtection algorithmName="SHA-512" hashValue="ocQaw797qOz4DifUDNl4EhNUMoYaojkHba9+l/PIicnPvziqRMz+SBlhnkEuGim3DWtDNq12/1R80bckFhk9WA==" saltValue="1N2SiI3cc7sACPWZ+fE56w==" spinCount="100000" sheet="1" objects="1" scenarios="1"/>
  <mergeCells count="10">
    <mergeCell ref="E11:E12"/>
    <mergeCell ref="A15:B15"/>
    <mergeCell ref="A17:B17"/>
    <mergeCell ref="A18:C18"/>
    <mergeCell ref="A19:D19"/>
    <mergeCell ref="A3:D6"/>
    <mergeCell ref="A11:B11"/>
    <mergeCell ref="A12:B12"/>
    <mergeCell ref="C11:C12"/>
    <mergeCell ref="D11:D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U1338"/>
  <sheetViews>
    <sheetView tabSelected="1" zoomScale="85" zoomScaleNormal="85" workbookViewId="0">
      <selection activeCell="T4" sqref="T4"/>
    </sheetView>
  </sheetViews>
  <sheetFormatPr baseColWidth="10" defaultColWidth="11.54296875" defaultRowHeight="14.5" x14ac:dyDescent="0.35"/>
  <cols>
    <col min="1" max="1" width="23" style="47" customWidth="1"/>
    <col min="2" max="2" width="19.36328125" style="47" bestFit="1" customWidth="1"/>
    <col min="3" max="3" width="31.1796875" style="50" customWidth="1"/>
    <col min="4" max="4" width="13.1796875" style="49" customWidth="1"/>
    <col min="5" max="5" width="9.08984375" style="50" customWidth="1"/>
    <col min="6" max="6" width="16.54296875" style="40" customWidth="1"/>
    <col min="7" max="7" width="9.6328125" style="52" hidden="1" customWidth="1"/>
    <col min="8" max="8" width="7.90625" style="52" hidden="1" customWidth="1"/>
    <col min="9" max="9" width="12.54296875" style="52" hidden="1" customWidth="1"/>
    <col min="10" max="10" width="14.1796875" style="52" hidden="1" customWidth="1"/>
    <col min="11" max="11" width="10.81640625" style="52" hidden="1" customWidth="1"/>
    <col min="12" max="12" width="15" style="52" hidden="1" customWidth="1"/>
    <col min="13" max="13" width="15.81640625" style="52" hidden="1" customWidth="1"/>
    <col min="14" max="14" width="18.453125" style="52" hidden="1" customWidth="1"/>
    <col min="15" max="15" width="27.08984375" style="56" customWidth="1"/>
    <col min="16" max="16" width="6.54296875" style="48" customWidth="1"/>
    <col min="17" max="17" width="26.453125" style="53" customWidth="1"/>
    <col min="18" max="20" width="11.54296875" style="35"/>
    <col min="21" max="21" width="13.453125" style="35" bestFit="1" customWidth="1"/>
    <col min="22" max="16384" width="11.54296875" style="35"/>
  </cols>
  <sheetData>
    <row r="1" spans="1:21" ht="49.75" customHeight="1" x14ac:dyDescent="0.35">
      <c r="A1" s="33" t="s">
        <v>39</v>
      </c>
      <c r="B1" s="33" t="s">
        <v>42</v>
      </c>
      <c r="C1" s="34" t="s">
        <v>43</v>
      </c>
      <c r="D1" s="34" t="s">
        <v>47</v>
      </c>
      <c r="E1" s="34" t="s">
        <v>35</v>
      </c>
      <c r="F1" s="33" t="s">
        <v>44</v>
      </c>
      <c r="G1" s="33" t="s">
        <v>61</v>
      </c>
      <c r="H1" s="33" t="s">
        <v>12</v>
      </c>
      <c r="I1" s="33" t="s">
        <v>17</v>
      </c>
      <c r="J1" s="33" t="s">
        <v>16</v>
      </c>
      <c r="K1" s="33" t="s">
        <v>33</v>
      </c>
      <c r="L1" s="33" t="s">
        <v>15</v>
      </c>
      <c r="M1" s="33" t="s">
        <v>13</v>
      </c>
      <c r="N1" s="33" t="s">
        <v>20</v>
      </c>
      <c r="O1" s="54" t="s">
        <v>46</v>
      </c>
      <c r="P1" s="33" t="s">
        <v>35</v>
      </c>
      <c r="Q1" s="33" t="s">
        <v>45</v>
      </c>
    </row>
    <row r="2" spans="1:21" ht="16.75" customHeight="1" x14ac:dyDescent="0.35">
      <c r="A2" s="23" t="s">
        <v>59</v>
      </c>
      <c r="B2" s="36">
        <v>1147</v>
      </c>
      <c r="C2" s="44" t="str">
        <f>VLOOKUP(B2,'REF_Kpsw '!$A$1:$D$202,2,FALSE)</f>
        <v>2,4'-DDT</v>
      </c>
      <c r="D2" s="38">
        <v>0.61399999999999999</v>
      </c>
      <c r="E2" s="39" t="s">
        <v>19</v>
      </c>
      <c r="F2" s="40">
        <v>1</v>
      </c>
      <c r="G2" s="41">
        <f>VLOOKUP(B2,'REF_Kpsw '!$A$1:$D$202,4,FALSE)</f>
        <v>6</v>
      </c>
      <c r="H2" s="41">
        <f>VLOOKUP($A2,Descriptif_echantillonneur!$A$1:$I$276,5,FALSE)</f>
        <v>1.43</v>
      </c>
      <c r="I2" s="42">
        <f>VLOOKUP(A2,Descriptif_echantillonneur!$A$1:$I$276,9,FALSE)</f>
        <v>3.9017706916470138</v>
      </c>
      <c r="J2" s="42">
        <f>VLOOKUP($A2,Descriptif_echantillonneur!$A$1:$I$276,8,FALSE)</f>
        <v>4.3845394209565729</v>
      </c>
      <c r="K2" s="41">
        <f>VLOOKUP($A2,Descriptif_echantillonneur!$A$1:$I$276,3,FALSE)</f>
        <v>14</v>
      </c>
      <c r="L2" s="41">
        <f>VLOOKUP($A2,Descriptif_echantillonneur!$A$1:$I$276,6,FALSE)</f>
        <v>10</v>
      </c>
      <c r="M2" s="42">
        <f t="shared" ref="M2:M36" si="0">(10^$G2)^-0.08*10^(H2)</f>
        <v>8.9125093813374541</v>
      </c>
      <c r="N2" s="43">
        <f>(D2)/(10^G2*L2/1000*(1-EXP(-K2*M2/(10^G2*L2/1000))))</f>
        <v>4.9516162069770733E-3</v>
      </c>
      <c r="O2" s="55">
        <f>IF($G2&gt;$J2,N2,IF($G2&lt;$I2, "non calculable équilibre","non calculable, non-linéaire"))</f>
        <v>4.9516162069770733E-3</v>
      </c>
      <c r="P2" s="37" t="s">
        <v>21</v>
      </c>
      <c r="Q2" s="44">
        <f>IF($G2&gt;$J2,F2,IF($G2&lt;$I2, 0,0))</f>
        <v>1</v>
      </c>
    </row>
    <row r="3" spans="1:21" x14ac:dyDescent="0.35">
      <c r="A3" s="23" t="s">
        <v>59</v>
      </c>
      <c r="B3" s="36">
        <v>1148</v>
      </c>
      <c r="C3" s="44" t="str">
        <f>VLOOKUP(B3,'REF_Kpsw '!$A$1:$D$202,2,FALSE)</f>
        <v>4,4'-DDT</v>
      </c>
      <c r="D3" s="38">
        <v>0.64300000000000002</v>
      </c>
      <c r="E3" s="39" t="s">
        <v>19</v>
      </c>
      <c r="F3" s="40">
        <v>1</v>
      </c>
      <c r="G3" s="41">
        <f>VLOOKUP(B3,'REF_Kpsw '!$A$1:$D$202,4,FALSE)</f>
        <v>5.79</v>
      </c>
      <c r="H3" s="41">
        <f>VLOOKUP($A3,Descriptif_echantillonneur!$A$1:$I$276,5,FALSE)</f>
        <v>1.43</v>
      </c>
      <c r="I3" s="42">
        <f>VLOOKUP(A3,Descriptif_echantillonneur!$A$1:$I$276,9,FALSE)</f>
        <v>3.9017706916470138</v>
      </c>
      <c r="J3" s="42">
        <f>VLOOKUP($A3,Descriptif_echantillonneur!$A$1:$I$276,8,FALSE)</f>
        <v>4.3845394209565729</v>
      </c>
      <c r="K3" s="41">
        <f>VLOOKUP($A3,Descriptif_echantillonneur!$A$1:$I$276,3,FALSE)</f>
        <v>14</v>
      </c>
      <c r="L3" s="41">
        <f>VLOOKUP($A3,Descriptif_echantillonneur!$A$1:$I$276,6,FALSE)</f>
        <v>10</v>
      </c>
      <c r="M3" s="42">
        <f t="shared" si="0"/>
        <v>9.2640310073639913</v>
      </c>
      <c r="N3" s="43">
        <f t="shared" ref="N3:N36" si="1">(D3)/(10^G3*L3/1000*(1-EXP(-K3*M3/(10^G3*L3/1000))))</f>
        <v>5.0100547392397318E-3</v>
      </c>
      <c r="O3" s="55">
        <f t="shared" ref="O3:O36" si="2">IF($G3&gt;$J3,N3,IF($G3&lt;$I3, "non calculable équilibre","non calculable, non-linéaire"))</f>
        <v>5.0100547392397318E-3</v>
      </c>
      <c r="P3" s="37" t="s">
        <v>21</v>
      </c>
      <c r="Q3" s="44">
        <f t="shared" ref="Q3:Q66" si="3">IF($G3&gt;$J3,F3,IF($G3&lt;$I3, 0,0))</f>
        <v>1</v>
      </c>
    </row>
    <row r="4" spans="1:21" x14ac:dyDescent="0.35">
      <c r="A4" s="23"/>
      <c r="B4" s="36"/>
      <c r="C4" s="44" t="e">
        <f>VLOOKUP(B4,'REF_Kpsw '!$A$1:$D$202,2,FALSE)</f>
        <v>#N/A</v>
      </c>
      <c r="D4" s="38"/>
      <c r="E4" s="39" t="s">
        <v>19</v>
      </c>
      <c r="G4" s="41" t="e">
        <f>VLOOKUP(B4,'REF_Kpsw '!$A$1:$D$202,4,FALSE)</f>
        <v>#N/A</v>
      </c>
      <c r="H4" s="41" t="e">
        <f>VLOOKUP($A4,Descriptif_echantillonneur!$A$1:$I$276,5,FALSE)</f>
        <v>#N/A</v>
      </c>
      <c r="I4" s="42" t="e">
        <f>VLOOKUP(A4,Descriptif_echantillonneur!$A$1:$I$276,9,FALSE)</f>
        <v>#N/A</v>
      </c>
      <c r="J4" s="42" t="e">
        <f>VLOOKUP($A4,Descriptif_echantillonneur!$A$1:$I$276,8,FALSE)</f>
        <v>#N/A</v>
      </c>
      <c r="K4" s="41" t="e">
        <f>VLOOKUP($A4,Descriptif_echantillonneur!$A$1:$I$276,3,FALSE)</f>
        <v>#N/A</v>
      </c>
      <c r="L4" s="41" t="e">
        <f>VLOOKUP($A4,Descriptif_echantillonneur!$A$1:$I$276,6,FALSE)</f>
        <v>#N/A</v>
      </c>
      <c r="M4" s="42" t="e">
        <f t="shared" si="0"/>
        <v>#N/A</v>
      </c>
      <c r="N4" s="43" t="e">
        <f t="shared" si="1"/>
        <v>#N/A</v>
      </c>
      <c r="O4" s="55" t="e">
        <f>IF($G4&gt;$J4,N4,IF($G4&lt;$I4, "non calculable équilibre","non calculable, non-linéaire"))</f>
        <v>#N/A</v>
      </c>
      <c r="P4" s="37" t="s">
        <v>21</v>
      </c>
      <c r="Q4" s="44" t="e">
        <f t="shared" si="3"/>
        <v>#N/A</v>
      </c>
    </row>
    <row r="5" spans="1:21" x14ac:dyDescent="0.35">
      <c r="A5" s="23"/>
      <c r="B5" s="36"/>
      <c r="C5" s="44" t="e">
        <f>VLOOKUP(B5,'REF_Kpsw '!$A$1:$D$202,2,FALSE)</f>
        <v>#N/A</v>
      </c>
      <c r="D5" s="38"/>
      <c r="E5" s="39" t="s">
        <v>19</v>
      </c>
      <c r="G5" s="41" t="e">
        <f>VLOOKUP(B5,'REF_Kpsw '!$A$1:$D$202,4,FALSE)</f>
        <v>#N/A</v>
      </c>
      <c r="H5" s="41" t="e">
        <f>VLOOKUP($A5,Descriptif_echantillonneur!$A$1:$I$276,5,FALSE)</f>
        <v>#N/A</v>
      </c>
      <c r="I5" s="42" t="e">
        <f>VLOOKUP(A5,Descriptif_echantillonneur!$A$1:$I$276,9,FALSE)</f>
        <v>#N/A</v>
      </c>
      <c r="J5" s="42" t="e">
        <f>VLOOKUP($A5,Descriptif_echantillonneur!$A$1:$I$276,8,FALSE)</f>
        <v>#N/A</v>
      </c>
      <c r="K5" s="41" t="e">
        <f>VLOOKUP($A5,Descriptif_echantillonneur!$A$1:$I$276,3,FALSE)</f>
        <v>#N/A</v>
      </c>
      <c r="L5" s="41" t="e">
        <f>VLOOKUP($A5,Descriptif_echantillonneur!$A$1:$I$276,6,FALSE)</f>
        <v>#N/A</v>
      </c>
      <c r="M5" s="42" t="e">
        <f t="shared" si="0"/>
        <v>#N/A</v>
      </c>
      <c r="N5" s="43" t="e">
        <f>(D5)/(10^G5*L5/1000*(1-EXP(-K5*M5/(10^G5*L5/1000))))</f>
        <v>#N/A</v>
      </c>
      <c r="O5" s="55" t="e">
        <f>IF($G5&gt;$J5,N5,IF($G5&lt;$I5, "non calculable équilibre","non calculable, non-linéaire"))</f>
        <v>#N/A</v>
      </c>
      <c r="P5" s="37" t="s">
        <v>21</v>
      </c>
      <c r="Q5" s="44" t="e">
        <f t="shared" si="3"/>
        <v>#N/A</v>
      </c>
      <c r="U5" s="45"/>
    </row>
    <row r="6" spans="1:21" x14ac:dyDescent="0.35">
      <c r="A6" s="23"/>
      <c r="B6" s="36"/>
      <c r="C6" s="44" t="e">
        <f>VLOOKUP(B6,'REF_Kpsw '!$A$1:$D$202,2,FALSE)</f>
        <v>#N/A</v>
      </c>
      <c r="D6" s="38"/>
      <c r="E6" s="39" t="s">
        <v>19</v>
      </c>
      <c r="G6" s="41" t="e">
        <f>VLOOKUP(B6,'REF_Kpsw '!$A$1:$D$202,4,FALSE)</f>
        <v>#N/A</v>
      </c>
      <c r="H6" s="41" t="e">
        <f>VLOOKUP($A6,Descriptif_echantillonneur!$A$1:$I$276,5,FALSE)</f>
        <v>#N/A</v>
      </c>
      <c r="I6" s="42" t="e">
        <f>VLOOKUP(A6,Descriptif_echantillonneur!$A$1:$I$276,9,FALSE)</f>
        <v>#N/A</v>
      </c>
      <c r="J6" s="42" t="e">
        <f>VLOOKUP($A6,Descriptif_echantillonneur!$A$1:$I$276,8,FALSE)</f>
        <v>#N/A</v>
      </c>
      <c r="K6" s="41" t="e">
        <f>VLOOKUP($A6,Descriptif_echantillonneur!$A$1:$I$276,3,FALSE)</f>
        <v>#N/A</v>
      </c>
      <c r="L6" s="41" t="e">
        <f>VLOOKUP($A6,Descriptif_echantillonneur!$A$1:$I$276,6,FALSE)</f>
        <v>#N/A</v>
      </c>
      <c r="M6" s="42" t="e">
        <f t="shared" si="0"/>
        <v>#N/A</v>
      </c>
      <c r="N6" s="43" t="e">
        <f t="shared" si="1"/>
        <v>#N/A</v>
      </c>
      <c r="O6" s="55" t="e">
        <f t="shared" si="2"/>
        <v>#N/A</v>
      </c>
      <c r="P6" s="37" t="s">
        <v>21</v>
      </c>
      <c r="Q6" s="44" t="e">
        <f t="shared" si="3"/>
        <v>#N/A</v>
      </c>
      <c r="U6" s="45"/>
    </row>
    <row r="7" spans="1:21" x14ac:dyDescent="0.35">
      <c r="A7" s="23"/>
      <c r="B7" s="36"/>
      <c r="C7" s="44" t="e">
        <f>VLOOKUP(B7,'REF_Kpsw '!$A$1:$D$202,2,FALSE)</f>
        <v>#N/A</v>
      </c>
      <c r="D7" s="38"/>
      <c r="E7" s="39" t="s">
        <v>19</v>
      </c>
      <c r="G7" s="41" t="e">
        <f>VLOOKUP(B7,'REF_Kpsw '!$A$1:$D$202,4,FALSE)</f>
        <v>#N/A</v>
      </c>
      <c r="H7" s="41" t="e">
        <f>VLOOKUP($A7,Descriptif_echantillonneur!$A$1:$I$276,5,FALSE)</f>
        <v>#N/A</v>
      </c>
      <c r="I7" s="42" t="e">
        <f>VLOOKUP(A7,Descriptif_echantillonneur!$A$1:$I$276,9,FALSE)</f>
        <v>#N/A</v>
      </c>
      <c r="J7" s="42" t="e">
        <f>VLOOKUP($A7,Descriptif_echantillonneur!$A$1:$I$276,8,FALSE)</f>
        <v>#N/A</v>
      </c>
      <c r="K7" s="41" t="e">
        <f>VLOOKUP($A7,Descriptif_echantillonneur!$A$1:$I$276,3,FALSE)</f>
        <v>#N/A</v>
      </c>
      <c r="L7" s="41" t="e">
        <f>VLOOKUP($A7,Descriptif_echantillonneur!$A$1:$I$276,6,FALSE)</f>
        <v>#N/A</v>
      </c>
      <c r="M7" s="42" t="e">
        <f t="shared" si="0"/>
        <v>#N/A</v>
      </c>
      <c r="N7" s="43" t="e">
        <f t="shared" si="1"/>
        <v>#N/A</v>
      </c>
      <c r="O7" s="55" t="e">
        <f t="shared" si="2"/>
        <v>#N/A</v>
      </c>
      <c r="P7" s="37" t="s">
        <v>21</v>
      </c>
      <c r="Q7" s="44" t="e">
        <f t="shared" si="3"/>
        <v>#N/A</v>
      </c>
      <c r="U7" s="45"/>
    </row>
    <row r="8" spans="1:21" x14ac:dyDescent="0.35">
      <c r="A8" s="23"/>
      <c r="B8" s="36"/>
      <c r="C8" s="44" t="e">
        <f>VLOOKUP(B8,'REF_Kpsw '!$A$1:$D$202,2,FALSE)</f>
        <v>#N/A</v>
      </c>
      <c r="D8" s="38"/>
      <c r="E8" s="39" t="s">
        <v>19</v>
      </c>
      <c r="G8" s="41" t="e">
        <f>VLOOKUP(B8,'REF_Kpsw '!$A$1:$D$202,4,FALSE)</f>
        <v>#N/A</v>
      </c>
      <c r="H8" s="41" t="e">
        <f>VLOOKUP($A8,Descriptif_echantillonneur!$A$1:$I$276,5,FALSE)</f>
        <v>#N/A</v>
      </c>
      <c r="I8" s="42" t="e">
        <f>VLOOKUP(A8,Descriptif_echantillonneur!$A$1:$I$276,9,FALSE)</f>
        <v>#N/A</v>
      </c>
      <c r="J8" s="42" t="e">
        <f>VLOOKUP($A8,Descriptif_echantillonneur!$A$1:$I$276,8,FALSE)</f>
        <v>#N/A</v>
      </c>
      <c r="K8" s="41" t="e">
        <f>VLOOKUP($A8,Descriptif_echantillonneur!$A$1:$I$276,3,FALSE)</f>
        <v>#N/A</v>
      </c>
      <c r="L8" s="41" t="e">
        <f>VLOOKUP($A8,Descriptif_echantillonneur!$A$1:$I$276,6,FALSE)</f>
        <v>#N/A</v>
      </c>
      <c r="M8" s="42" t="e">
        <f t="shared" si="0"/>
        <v>#N/A</v>
      </c>
      <c r="N8" s="43" t="e">
        <f t="shared" si="1"/>
        <v>#N/A</v>
      </c>
      <c r="O8" s="55" t="e">
        <f t="shared" si="2"/>
        <v>#N/A</v>
      </c>
      <c r="P8" s="37" t="s">
        <v>21</v>
      </c>
      <c r="Q8" s="44" t="e">
        <f>IF($G8&gt;$J8,F8,IF($G8&lt;$I8, 0,0))</f>
        <v>#N/A</v>
      </c>
      <c r="U8" s="45"/>
    </row>
    <row r="9" spans="1:21" x14ac:dyDescent="0.35">
      <c r="A9" s="23"/>
      <c r="B9" s="36"/>
      <c r="C9" s="44" t="e">
        <f>VLOOKUP(B9,'REF_Kpsw '!$A$1:$D$202,2,FALSE)</f>
        <v>#N/A</v>
      </c>
      <c r="D9" s="38"/>
      <c r="E9" s="39" t="s">
        <v>19</v>
      </c>
      <c r="G9" s="41" t="e">
        <f>VLOOKUP(B9,'REF_Kpsw '!$A$1:$D$202,4,FALSE)</f>
        <v>#N/A</v>
      </c>
      <c r="H9" s="41" t="e">
        <f>VLOOKUP($A9,Descriptif_echantillonneur!$A$1:$I$276,5,FALSE)</f>
        <v>#N/A</v>
      </c>
      <c r="I9" s="42" t="e">
        <f>VLOOKUP(A9,Descriptif_echantillonneur!$A$1:$I$276,9,FALSE)</f>
        <v>#N/A</v>
      </c>
      <c r="J9" s="42" t="e">
        <f>VLOOKUP($A9,Descriptif_echantillonneur!$A$1:$I$276,8,FALSE)</f>
        <v>#N/A</v>
      </c>
      <c r="K9" s="41" t="e">
        <f>VLOOKUP($A9,Descriptif_echantillonneur!$A$1:$I$276,3,FALSE)</f>
        <v>#N/A</v>
      </c>
      <c r="L9" s="41" t="e">
        <f>VLOOKUP($A9,Descriptif_echantillonneur!$A$1:$I$276,6,FALSE)</f>
        <v>#N/A</v>
      </c>
      <c r="M9" s="42" t="e">
        <f t="shared" si="0"/>
        <v>#N/A</v>
      </c>
      <c r="N9" s="43" t="e">
        <f t="shared" si="1"/>
        <v>#N/A</v>
      </c>
      <c r="O9" s="55" t="e">
        <f t="shared" si="2"/>
        <v>#N/A</v>
      </c>
      <c r="P9" s="37" t="s">
        <v>21</v>
      </c>
      <c r="Q9" s="44" t="e">
        <f t="shared" si="3"/>
        <v>#N/A</v>
      </c>
    </row>
    <row r="10" spans="1:21" x14ac:dyDescent="0.35">
      <c r="A10" s="23"/>
      <c r="B10" s="36"/>
      <c r="C10" s="44" t="e">
        <f>VLOOKUP(B10,'REF_Kpsw '!$A$1:$D$202,2,FALSE)</f>
        <v>#N/A</v>
      </c>
      <c r="D10" s="38"/>
      <c r="E10" s="39" t="s">
        <v>19</v>
      </c>
      <c r="G10" s="41" t="e">
        <f>VLOOKUP(B10,'REF_Kpsw '!$A$1:$D$202,4,FALSE)</f>
        <v>#N/A</v>
      </c>
      <c r="H10" s="41" t="e">
        <f>VLOOKUP($A10,Descriptif_echantillonneur!$A$1:$I$276,5,FALSE)</f>
        <v>#N/A</v>
      </c>
      <c r="I10" s="42" t="e">
        <f>VLOOKUP(A10,Descriptif_echantillonneur!$A$1:$I$276,9,FALSE)</f>
        <v>#N/A</v>
      </c>
      <c r="J10" s="42" t="e">
        <f>VLOOKUP($A10,Descriptif_echantillonneur!$A$1:$I$276,8,FALSE)</f>
        <v>#N/A</v>
      </c>
      <c r="K10" s="41" t="e">
        <f>VLOOKUP($A10,Descriptif_echantillonneur!$A$1:$I$276,3,FALSE)</f>
        <v>#N/A</v>
      </c>
      <c r="L10" s="41" t="e">
        <f>VLOOKUP($A10,Descriptif_echantillonneur!$A$1:$I$276,6,FALSE)</f>
        <v>#N/A</v>
      </c>
      <c r="M10" s="42" t="e">
        <f t="shared" si="0"/>
        <v>#N/A</v>
      </c>
      <c r="N10" s="43" t="e">
        <f t="shared" si="1"/>
        <v>#N/A</v>
      </c>
      <c r="O10" s="55" t="e">
        <f t="shared" si="2"/>
        <v>#N/A</v>
      </c>
      <c r="P10" s="37" t="s">
        <v>21</v>
      </c>
      <c r="Q10" s="44" t="e">
        <f t="shared" si="3"/>
        <v>#N/A</v>
      </c>
    </row>
    <row r="11" spans="1:21" x14ac:dyDescent="0.35">
      <c r="A11" s="23"/>
      <c r="B11" s="36"/>
      <c r="C11" s="44" t="e">
        <f>VLOOKUP(B11,'REF_Kpsw '!$A$1:$D$202,2,FALSE)</f>
        <v>#N/A</v>
      </c>
      <c r="D11" s="38"/>
      <c r="E11" s="39" t="s">
        <v>19</v>
      </c>
      <c r="G11" s="41" t="e">
        <f>VLOOKUP(B11,'REF_Kpsw '!$A$1:$D$202,4,FALSE)</f>
        <v>#N/A</v>
      </c>
      <c r="H11" s="41" t="e">
        <f>VLOOKUP($A11,Descriptif_echantillonneur!$A$1:$I$276,5,FALSE)</f>
        <v>#N/A</v>
      </c>
      <c r="I11" s="42" t="e">
        <f>VLOOKUP(A11,Descriptif_echantillonneur!$A$1:$I$276,9,FALSE)</f>
        <v>#N/A</v>
      </c>
      <c r="J11" s="42" t="e">
        <f>VLOOKUP($A11,Descriptif_echantillonneur!$A$1:$I$276,8,FALSE)</f>
        <v>#N/A</v>
      </c>
      <c r="K11" s="41" t="e">
        <f>VLOOKUP($A11,Descriptif_echantillonneur!$A$1:$I$276,3,FALSE)</f>
        <v>#N/A</v>
      </c>
      <c r="L11" s="41" t="e">
        <f>VLOOKUP($A11,Descriptif_echantillonneur!$A$1:$I$276,6,FALSE)</f>
        <v>#N/A</v>
      </c>
      <c r="M11" s="42" t="e">
        <f t="shared" si="0"/>
        <v>#N/A</v>
      </c>
      <c r="N11" s="43" t="e">
        <f t="shared" si="1"/>
        <v>#N/A</v>
      </c>
      <c r="O11" s="55" t="e">
        <f t="shared" si="2"/>
        <v>#N/A</v>
      </c>
      <c r="P11" s="37" t="s">
        <v>21</v>
      </c>
      <c r="Q11" s="44" t="e">
        <f t="shared" si="3"/>
        <v>#N/A</v>
      </c>
    </row>
    <row r="12" spans="1:21" x14ac:dyDescent="0.35">
      <c r="A12" s="23"/>
      <c r="B12" s="36"/>
      <c r="C12" s="44" t="e">
        <f>VLOOKUP(B12,'REF_Kpsw '!$A$1:$D$202,2,FALSE)</f>
        <v>#N/A</v>
      </c>
      <c r="D12" s="38"/>
      <c r="E12" s="39" t="s">
        <v>19</v>
      </c>
      <c r="G12" s="41" t="e">
        <f>VLOOKUP(B12,'REF_Kpsw '!$A$1:$D$202,4,FALSE)</f>
        <v>#N/A</v>
      </c>
      <c r="H12" s="41" t="e">
        <f>VLOOKUP($A12,Descriptif_echantillonneur!$A$1:$I$276,5,FALSE)</f>
        <v>#N/A</v>
      </c>
      <c r="I12" s="42" t="e">
        <f>VLOOKUP(A12,Descriptif_echantillonneur!$A$1:$I$276,9,FALSE)</f>
        <v>#N/A</v>
      </c>
      <c r="J12" s="42" t="e">
        <f>VLOOKUP($A12,Descriptif_echantillonneur!$A$1:$I$276,8,FALSE)</f>
        <v>#N/A</v>
      </c>
      <c r="K12" s="41" t="e">
        <f>VLOOKUP($A12,Descriptif_echantillonneur!$A$1:$I$276,3,FALSE)</f>
        <v>#N/A</v>
      </c>
      <c r="L12" s="41" t="e">
        <f>VLOOKUP($A12,Descriptif_echantillonneur!$A$1:$I$276,6,FALSE)</f>
        <v>#N/A</v>
      </c>
      <c r="M12" s="42" t="e">
        <f t="shared" si="0"/>
        <v>#N/A</v>
      </c>
      <c r="N12" s="43" t="e">
        <f t="shared" si="1"/>
        <v>#N/A</v>
      </c>
      <c r="O12" s="55" t="e">
        <f t="shared" si="2"/>
        <v>#N/A</v>
      </c>
      <c r="P12" s="37" t="s">
        <v>21</v>
      </c>
      <c r="Q12" s="44" t="e">
        <f t="shared" si="3"/>
        <v>#N/A</v>
      </c>
    </row>
    <row r="13" spans="1:21" x14ac:dyDescent="0.35">
      <c r="A13" s="23"/>
      <c r="B13" s="36"/>
      <c r="C13" s="44" t="e">
        <f>VLOOKUP(B13,'REF_Kpsw '!$A$1:$D$202,2,FALSE)</f>
        <v>#N/A</v>
      </c>
      <c r="D13" s="38"/>
      <c r="E13" s="39" t="s">
        <v>19</v>
      </c>
      <c r="G13" s="41" t="e">
        <f>VLOOKUP(B13,'REF_Kpsw '!$A$1:$D$202,4,FALSE)</f>
        <v>#N/A</v>
      </c>
      <c r="H13" s="41" t="e">
        <f>VLOOKUP($A13,Descriptif_echantillonneur!$A$1:$I$276,5,FALSE)</f>
        <v>#N/A</v>
      </c>
      <c r="I13" s="42" t="e">
        <f>VLOOKUP(A13,Descriptif_echantillonneur!$A$1:$I$276,9,FALSE)</f>
        <v>#N/A</v>
      </c>
      <c r="J13" s="42" t="e">
        <f>VLOOKUP($A13,Descriptif_echantillonneur!$A$1:$I$276,8,FALSE)</f>
        <v>#N/A</v>
      </c>
      <c r="K13" s="41" t="e">
        <f>VLOOKUP($A13,Descriptif_echantillonneur!$A$1:$I$276,3,FALSE)</f>
        <v>#N/A</v>
      </c>
      <c r="L13" s="41" t="e">
        <f>VLOOKUP($A13,Descriptif_echantillonneur!$A$1:$I$276,6,FALSE)</f>
        <v>#N/A</v>
      </c>
      <c r="M13" s="42" t="e">
        <f t="shared" si="0"/>
        <v>#N/A</v>
      </c>
      <c r="N13" s="43" t="e">
        <f t="shared" si="1"/>
        <v>#N/A</v>
      </c>
      <c r="O13" s="55" t="e">
        <f t="shared" si="2"/>
        <v>#N/A</v>
      </c>
      <c r="P13" s="37" t="s">
        <v>21</v>
      </c>
      <c r="Q13" s="44" t="e">
        <f t="shared" si="3"/>
        <v>#N/A</v>
      </c>
    </row>
    <row r="14" spans="1:21" x14ac:dyDescent="0.35">
      <c r="A14" s="23"/>
      <c r="B14" s="36"/>
      <c r="C14" s="44" t="e">
        <f>VLOOKUP(B14,'REF_Kpsw '!$A$1:$D$202,2,FALSE)</f>
        <v>#N/A</v>
      </c>
      <c r="D14" s="38"/>
      <c r="E14" s="39" t="s">
        <v>19</v>
      </c>
      <c r="G14" s="41" t="e">
        <f>VLOOKUP(B14,'REF_Kpsw '!$A$1:$D$202,4,FALSE)</f>
        <v>#N/A</v>
      </c>
      <c r="H14" s="41" t="e">
        <f>VLOOKUP($A14,Descriptif_echantillonneur!$A$1:$I$276,5,FALSE)</f>
        <v>#N/A</v>
      </c>
      <c r="I14" s="42" t="e">
        <f>VLOOKUP(A14,Descriptif_echantillonneur!$A$1:$I$276,9,FALSE)</f>
        <v>#N/A</v>
      </c>
      <c r="J14" s="42" t="e">
        <f>VLOOKUP($A14,Descriptif_echantillonneur!$A$1:$I$276,8,FALSE)</f>
        <v>#N/A</v>
      </c>
      <c r="K14" s="41" t="e">
        <f>VLOOKUP($A14,Descriptif_echantillonneur!$A$1:$I$276,3,FALSE)</f>
        <v>#N/A</v>
      </c>
      <c r="L14" s="41" t="e">
        <f>VLOOKUP($A14,Descriptif_echantillonneur!$A$1:$I$276,6,FALSE)</f>
        <v>#N/A</v>
      </c>
      <c r="M14" s="42" t="e">
        <f t="shared" si="0"/>
        <v>#N/A</v>
      </c>
      <c r="N14" s="43" t="e">
        <f t="shared" si="1"/>
        <v>#N/A</v>
      </c>
      <c r="O14" s="55" t="e">
        <f t="shared" si="2"/>
        <v>#N/A</v>
      </c>
      <c r="P14" s="37" t="s">
        <v>21</v>
      </c>
      <c r="Q14" s="44" t="e">
        <f t="shared" si="3"/>
        <v>#N/A</v>
      </c>
    </row>
    <row r="15" spans="1:21" x14ac:dyDescent="0.35">
      <c r="A15" s="23"/>
      <c r="B15" s="36"/>
      <c r="C15" s="44" t="e">
        <f>VLOOKUP(B15,'REF_Kpsw '!$A$1:$D$202,2,FALSE)</f>
        <v>#N/A</v>
      </c>
      <c r="D15" s="38"/>
      <c r="E15" s="39" t="s">
        <v>19</v>
      </c>
      <c r="G15" s="41" t="e">
        <f>VLOOKUP(B15,'REF_Kpsw '!$A$1:$D$202,4,FALSE)</f>
        <v>#N/A</v>
      </c>
      <c r="H15" s="41" t="e">
        <f>VLOOKUP($A15,Descriptif_echantillonneur!$A$1:$I$276,5,FALSE)</f>
        <v>#N/A</v>
      </c>
      <c r="I15" s="42" t="e">
        <f>VLOOKUP(A15,Descriptif_echantillonneur!$A$1:$I$276,9,FALSE)</f>
        <v>#N/A</v>
      </c>
      <c r="J15" s="42" t="e">
        <f>VLOOKUP($A15,Descriptif_echantillonneur!$A$1:$I$276,8,FALSE)</f>
        <v>#N/A</v>
      </c>
      <c r="K15" s="41" t="e">
        <f>VLOOKUP($A15,Descriptif_echantillonneur!$A$1:$I$276,3,FALSE)</f>
        <v>#N/A</v>
      </c>
      <c r="L15" s="41" t="e">
        <f>VLOOKUP($A15,Descriptif_echantillonneur!$A$1:$I$276,6,FALSE)</f>
        <v>#N/A</v>
      </c>
      <c r="M15" s="42" t="e">
        <f t="shared" si="0"/>
        <v>#N/A</v>
      </c>
      <c r="N15" s="43" t="e">
        <f t="shared" si="1"/>
        <v>#N/A</v>
      </c>
      <c r="O15" s="55" t="e">
        <f t="shared" si="2"/>
        <v>#N/A</v>
      </c>
      <c r="P15" s="37" t="s">
        <v>21</v>
      </c>
      <c r="Q15" s="44" t="e">
        <f t="shared" si="3"/>
        <v>#N/A</v>
      </c>
    </row>
    <row r="16" spans="1:21" x14ac:dyDescent="0.35">
      <c r="A16" s="23"/>
      <c r="B16" s="36"/>
      <c r="C16" s="44" t="e">
        <f>VLOOKUP(B16,'REF_Kpsw '!$A$1:$D$202,2,FALSE)</f>
        <v>#N/A</v>
      </c>
      <c r="D16" s="38"/>
      <c r="E16" s="39" t="s">
        <v>19</v>
      </c>
      <c r="G16" s="41" t="e">
        <f>VLOOKUP(B16,'REF_Kpsw '!$A$1:$D$202,4,FALSE)</f>
        <v>#N/A</v>
      </c>
      <c r="H16" s="41" t="e">
        <f>VLOOKUP($A16,Descriptif_echantillonneur!$A$1:$I$276,5,FALSE)</f>
        <v>#N/A</v>
      </c>
      <c r="I16" s="42" t="e">
        <f>VLOOKUP(A16,Descriptif_echantillonneur!$A$1:$I$276,9,FALSE)</f>
        <v>#N/A</v>
      </c>
      <c r="J16" s="42" t="e">
        <f>VLOOKUP($A16,Descriptif_echantillonneur!$A$1:$I$276,8,FALSE)</f>
        <v>#N/A</v>
      </c>
      <c r="K16" s="41" t="e">
        <f>VLOOKUP($A16,Descriptif_echantillonneur!$A$1:$I$276,3,FALSE)</f>
        <v>#N/A</v>
      </c>
      <c r="L16" s="41" t="e">
        <f>VLOOKUP($A16,Descriptif_echantillonneur!$A$1:$I$276,6,FALSE)</f>
        <v>#N/A</v>
      </c>
      <c r="M16" s="42" t="e">
        <f t="shared" si="0"/>
        <v>#N/A</v>
      </c>
      <c r="N16" s="43" t="e">
        <f t="shared" si="1"/>
        <v>#N/A</v>
      </c>
      <c r="O16" s="55" t="e">
        <f t="shared" si="2"/>
        <v>#N/A</v>
      </c>
      <c r="P16" s="37" t="s">
        <v>21</v>
      </c>
      <c r="Q16" s="44" t="e">
        <f t="shared" si="3"/>
        <v>#N/A</v>
      </c>
    </row>
    <row r="17" spans="1:17" x14ac:dyDescent="0.35">
      <c r="A17" s="23"/>
      <c r="B17" s="36"/>
      <c r="C17" s="44" t="e">
        <f>VLOOKUP(B17,'REF_Kpsw '!$A$1:$D$202,2,FALSE)</f>
        <v>#N/A</v>
      </c>
      <c r="D17" s="38"/>
      <c r="E17" s="39" t="s">
        <v>19</v>
      </c>
      <c r="G17" s="41" t="e">
        <f>VLOOKUP(B17,'REF_Kpsw '!$A$1:$D$202,4,FALSE)</f>
        <v>#N/A</v>
      </c>
      <c r="H17" s="41" t="e">
        <f>VLOOKUP($A17,Descriptif_echantillonneur!$A$1:$I$276,5,FALSE)</f>
        <v>#N/A</v>
      </c>
      <c r="I17" s="42" t="e">
        <f>VLOOKUP(A17,Descriptif_echantillonneur!$A$1:$I$276,9,FALSE)</f>
        <v>#N/A</v>
      </c>
      <c r="J17" s="42" t="e">
        <f>VLOOKUP($A17,Descriptif_echantillonneur!$A$1:$I$276,8,FALSE)</f>
        <v>#N/A</v>
      </c>
      <c r="K17" s="41" t="e">
        <f>VLOOKUP($A17,Descriptif_echantillonneur!$A$1:$I$276,3,FALSE)</f>
        <v>#N/A</v>
      </c>
      <c r="L17" s="41" t="e">
        <f>VLOOKUP($A17,Descriptif_echantillonneur!$A$1:$I$276,6,FALSE)</f>
        <v>#N/A</v>
      </c>
      <c r="M17" s="42" t="e">
        <f t="shared" si="0"/>
        <v>#N/A</v>
      </c>
      <c r="N17" s="43" t="e">
        <f t="shared" si="1"/>
        <v>#N/A</v>
      </c>
      <c r="O17" s="55" t="e">
        <f t="shared" si="2"/>
        <v>#N/A</v>
      </c>
      <c r="P17" s="37" t="s">
        <v>21</v>
      </c>
      <c r="Q17" s="44" t="e">
        <f t="shared" si="3"/>
        <v>#N/A</v>
      </c>
    </row>
    <row r="18" spans="1:17" x14ac:dyDescent="0.35">
      <c r="A18" s="23"/>
      <c r="B18" s="36"/>
      <c r="C18" s="44" t="e">
        <f>VLOOKUP(B18,'REF_Kpsw '!$A$1:$D$202,2,FALSE)</f>
        <v>#N/A</v>
      </c>
      <c r="D18" s="38"/>
      <c r="E18" s="39" t="s">
        <v>19</v>
      </c>
      <c r="G18" s="41" t="e">
        <f>VLOOKUP(B18,'REF_Kpsw '!$A$1:$D$202,4,FALSE)</f>
        <v>#N/A</v>
      </c>
      <c r="H18" s="41" t="e">
        <f>VLOOKUP($A18,Descriptif_echantillonneur!$A$1:$I$276,5,FALSE)</f>
        <v>#N/A</v>
      </c>
      <c r="I18" s="42" t="e">
        <f>VLOOKUP(A18,Descriptif_echantillonneur!$A$1:$I$276,9,FALSE)</f>
        <v>#N/A</v>
      </c>
      <c r="J18" s="42" t="e">
        <f>VLOOKUP($A18,Descriptif_echantillonneur!$A$1:$I$276,8,FALSE)</f>
        <v>#N/A</v>
      </c>
      <c r="K18" s="41" t="e">
        <f>VLOOKUP($A18,Descriptif_echantillonneur!$A$1:$I$276,3,FALSE)</f>
        <v>#N/A</v>
      </c>
      <c r="L18" s="41" t="e">
        <f>VLOOKUP($A18,Descriptif_echantillonneur!$A$1:$I$276,6,FALSE)</f>
        <v>#N/A</v>
      </c>
      <c r="M18" s="42" t="e">
        <f t="shared" si="0"/>
        <v>#N/A</v>
      </c>
      <c r="N18" s="43" t="e">
        <f t="shared" si="1"/>
        <v>#N/A</v>
      </c>
      <c r="O18" s="55" t="e">
        <f t="shared" si="2"/>
        <v>#N/A</v>
      </c>
      <c r="P18" s="37" t="s">
        <v>21</v>
      </c>
      <c r="Q18" s="44" t="e">
        <f t="shared" si="3"/>
        <v>#N/A</v>
      </c>
    </row>
    <row r="19" spans="1:17" x14ac:dyDescent="0.35">
      <c r="A19" s="23"/>
      <c r="B19" s="36"/>
      <c r="C19" s="44" t="e">
        <f>VLOOKUP(B19,'REF_Kpsw '!$A$1:$D$202,2,FALSE)</f>
        <v>#N/A</v>
      </c>
      <c r="D19" s="38"/>
      <c r="E19" s="39" t="s">
        <v>19</v>
      </c>
      <c r="G19" s="41" t="e">
        <f>VLOOKUP(B19,'REF_Kpsw '!$A$1:$D$202,4,FALSE)</f>
        <v>#N/A</v>
      </c>
      <c r="H19" s="41" t="e">
        <f>VLOOKUP($A19,Descriptif_echantillonneur!$A$1:$I$276,5,FALSE)</f>
        <v>#N/A</v>
      </c>
      <c r="I19" s="42" t="e">
        <f>VLOOKUP(A19,Descriptif_echantillonneur!$A$1:$I$276,9,FALSE)</f>
        <v>#N/A</v>
      </c>
      <c r="J19" s="42" t="e">
        <f>VLOOKUP($A19,Descriptif_echantillonneur!$A$1:$I$276,8,FALSE)</f>
        <v>#N/A</v>
      </c>
      <c r="K19" s="41" t="e">
        <f>VLOOKUP($A19,Descriptif_echantillonneur!$A$1:$I$276,3,FALSE)</f>
        <v>#N/A</v>
      </c>
      <c r="L19" s="41" t="e">
        <f>VLOOKUP($A19,Descriptif_echantillonneur!$A$1:$I$276,6,FALSE)</f>
        <v>#N/A</v>
      </c>
      <c r="M19" s="42" t="e">
        <f t="shared" si="0"/>
        <v>#N/A</v>
      </c>
      <c r="N19" s="43" t="e">
        <f t="shared" si="1"/>
        <v>#N/A</v>
      </c>
      <c r="O19" s="55" t="e">
        <f t="shared" si="2"/>
        <v>#N/A</v>
      </c>
      <c r="P19" s="37" t="s">
        <v>21</v>
      </c>
      <c r="Q19" s="44" t="e">
        <f t="shared" si="3"/>
        <v>#N/A</v>
      </c>
    </row>
    <row r="20" spans="1:17" x14ac:dyDescent="0.35">
      <c r="A20" s="23"/>
      <c r="B20" s="36"/>
      <c r="C20" s="44" t="e">
        <f>VLOOKUP(B20,'REF_Kpsw '!$A$1:$D$202,2,FALSE)</f>
        <v>#N/A</v>
      </c>
      <c r="D20" s="38"/>
      <c r="E20" s="39" t="s">
        <v>19</v>
      </c>
      <c r="G20" s="41" t="e">
        <f>VLOOKUP(B20,'REF_Kpsw '!$A$1:$D$202,4,FALSE)</f>
        <v>#N/A</v>
      </c>
      <c r="H20" s="41" t="e">
        <f>VLOOKUP($A20,Descriptif_echantillonneur!$A$1:$I$276,5,FALSE)</f>
        <v>#N/A</v>
      </c>
      <c r="I20" s="42" t="e">
        <f>VLOOKUP(A20,Descriptif_echantillonneur!$A$1:$I$276,9,FALSE)</f>
        <v>#N/A</v>
      </c>
      <c r="J20" s="42" t="e">
        <f>VLOOKUP($A20,Descriptif_echantillonneur!$A$1:$I$276,8,FALSE)</f>
        <v>#N/A</v>
      </c>
      <c r="K20" s="41" t="e">
        <f>VLOOKUP($A20,Descriptif_echantillonneur!$A$1:$I$276,3,FALSE)</f>
        <v>#N/A</v>
      </c>
      <c r="L20" s="41" t="e">
        <f>VLOOKUP($A20,Descriptif_echantillonneur!$A$1:$I$276,6,FALSE)</f>
        <v>#N/A</v>
      </c>
      <c r="M20" s="42" t="e">
        <f t="shared" si="0"/>
        <v>#N/A</v>
      </c>
      <c r="N20" s="43" t="e">
        <f t="shared" si="1"/>
        <v>#N/A</v>
      </c>
      <c r="O20" s="55" t="e">
        <f t="shared" si="2"/>
        <v>#N/A</v>
      </c>
      <c r="P20" s="37" t="s">
        <v>21</v>
      </c>
      <c r="Q20" s="44" t="e">
        <f t="shared" si="3"/>
        <v>#N/A</v>
      </c>
    </row>
    <row r="21" spans="1:17" x14ac:dyDescent="0.35">
      <c r="A21" s="23"/>
      <c r="B21" s="36"/>
      <c r="C21" s="44" t="e">
        <f>VLOOKUP(B21,'REF_Kpsw '!$A$1:$D$202,2,FALSE)</f>
        <v>#N/A</v>
      </c>
      <c r="D21" s="38"/>
      <c r="E21" s="39" t="s">
        <v>19</v>
      </c>
      <c r="G21" s="41" t="e">
        <f>VLOOKUP(B21,'REF_Kpsw '!$A$1:$D$202,4,FALSE)</f>
        <v>#N/A</v>
      </c>
      <c r="H21" s="41" t="e">
        <f>VLOOKUP($A21,Descriptif_echantillonneur!$A$1:$I$276,5,FALSE)</f>
        <v>#N/A</v>
      </c>
      <c r="I21" s="42" t="e">
        <f>VLOOKUP(A21,Descriptif_echantillonneur!$A$1:$I$276,9,FALSE)</f>
        <v>#N/A</v>
      </c>
      <c r="J21" s="42" t="e">
        <f>VLOOKUP($A21,Descriptif_echantillonneur!$A$1:$I$276,8,FALSE)</f>
        <v>#N/A</v>
      </c>
      <c r="K21" s="41" t="e">
        <f>VLOOKUP($A21,Descriptif_echantillonneur!$A$1:$I$276,3,FALSE)</f>
        <v>#N/A</v>
      </c>
      <c r="L21" s="41" t="e">
        <f>VLOOKUP($A21,Descriptif_echantillonneur!$A$1:$I$276,6,FALSE)</f>
        <v>#N/A</v>
      </c>
      <c r="M21" s="42" t="e">
        <f t="shared" si="0"/>
        <v>#N/A</v>
      </c>
      <c r="N21" s="43" t="e">
        <f t="shared" si="1"/>
        <v>#N/A</v>
      </c>
      <c r="O21" s="55" t="e">
        <f t="shared" si="2"/>
        <v>#N/A</v>
      </c>
      <c r="P21" s="37" t="s">
        <v>21</v>
      </c>
      <c r="Q21" s="44" t="e">
        <f t="shared" si="3"/>
        <v>#N/A</v>
      </c>
    </row>
    <row r="22" spans="1:17" x14ac:dyDescent="0.35">
      <c r="A22" s="23"/>
      <c r="B22" s="36"/>
      <c r="C22" s="44" t="e">
        <f>VLOOKUP(B22,'REF_Kpsw '!$A$1:$D$202,2,FALSE)</f>
        <v>#N/A</v>
      </c>
      <c r="D22" s="38"/>
      <c r="E22" s="39" t="s">
        <v>19</v>
      </c>
      <c r="G22" s="41" t="e">
        <f>VLOOKUP(B22,'REF_Kpsw '!$A$1:$D$202,4,FALSE)</f>
        <v>#N/A</v>
      </c>
      <c r="H22" s="41" t="e">
        <f>VLOOKUP($A22,Descriptif_echantillonneur!$A$1:$I$276,5,FALSE)</f>
        <v>#N/A</v>
      </c>
      <c r="I22" s="42" t="e">
        <f>VLOOKUP(A22,Descriptif_echantillonneur!$A$1:$I$276,9,FALSE)</f>
        <v>#N/A</v>
      </c>
      <c r="J22" s="42" t="e">
        <f>VLOOKUP($A22,Descriptif_echantillonneur!$A$1:$I$276,8,FALSE)</f>
        <v>#N/A</v>
      </c>
      <c r="K22" s="41" t="e">
        <f>VLOOKUP($A22,Descriptif_echantillonneur!$A$1:$I$276,3,FALSE)</f>
        <v>#N/A</v>
      </c>
      <c r="L22" s="41" t="e">
        <f>VLOOKUP($A22,Descriptif_echantillonneur!$A$1:$I$276,6,FALSE)</f>
        <v>#N/A</v>
      </c>
      <c r="M22" s="42" t="e">
        <f t="shared" si="0"/>
        <v>#N/A</v>
      </c>
      <c r="N22" s="43" t="e">
        <f t="shared" si="1"/>
        <v>#N/A</v>
      </c>
      <c r="O22" s="55" t="e">
        <f t="shared" si="2"/>
        <v>#N/A</v>
      </c>
      <c r="P22" s="37" t="s">
        <v>21</v>
      </c>
      <c r="Q22" s="44" t="e">
        <f t="shared" si="3"/>
        <v>#N/A</v>
      </c>
    </row>
    <row r="23" spans="1:17" x14ac:dyDescent="0.35">
      <c r="A23" s="23"/>
      <c r="B23" s="36"/>
      <c r="C23" s="44" t="e">
        <f>VLOOKUP(B23,'REF_Kpsw '!$A$1:$D$202,2,FALSE)</f>
        <v>#N/A</v>
      </c>
      <c r="D23" s="38"/>
      <c r="E23" s="39" t="s">
        <v>19</v>
      </c>
      <c r="G23" s="41" t="e">
        <f>VLOOKUP(B23,'REF_Kpsw '!$A$1:$D$202,4,FALSE)</f>
        <v>#N/A</v>
      </c>
      <c r="H23" s="41" t="e">
        <f>VLOOKUP($A23,Descriptif_echantillonneur!$A$1:$I$276,5,FALSE)</f>
        <v>#N/A</v>
      </c>
      <c r="I23" s="42" t="e">
        <f>VLOOKUP(A23,Descriptif_echantillonneur!$A$1:$I$276,9,FALSE)</f>
        <v>#N/A</v>
      </c>
      <c r="J23" s="42" t="e">
        <f>VLOOKUP($A23,Descriptif_echantillonneur!$A$1:$I$276,8,FALSE)</f>
        <v>#N/A</v>
      </c>
      <c r="K23" s="41" t="e">
        <f>VLOOKUP($A23,Descriptif_echantillonneur!$A$1:$I$276,3,FALSE)</f>
        <v>#N/A</v>
      </c>
      <c r="L23" s="41" t="e">
        <f>VLOOKUP($A23,Descriptif_echantillonneur!$A$1:$I$276,6,FALSE)</f>
        <v>#N/A</v>
      </c>
      <c r="M23" s="42" t="e">
        <f t="shared" si="0"/>
        <v>#N/A</v>
      </c>
      <c r="N23" s="43" t="e">
        <f t="shared" si="1"/>
        <v>#N/A</v>
      </c>
      <c r="O23" s="55" t="e">
        <f t="shared" si="2"/>
        <v>#N/A</v>
      </c>
      <c r="P23" s="37" t="s">
        <v>21</v>
      </c>
      <c r="Q23" s="44" t="e">
        <f>IF($G23&gt;$J23,F23,IF($G23&lt;$I23, 0,0))</f>
        <v>#N/A</v>
      </c>
    </row>
    <row r="24" spans="1:17" x14ac:dyDescent="0.35">
      <c r="A24" s="23"/>
      <c r="B24" s="36"/>
      <c r="C24" s="44" t="e">
        <f>VLOOKUP(B24,'REF_Kpsw '!$A$1:$D$202,2,FALSE)</f>
        <v>#N/A</v>
      </c>
      <c r="D24" s="38"/>
      <c r="E24" s="39" t="s">
        <v>19</v>
      </c>
      <c r="G24" s="41" t="e">
        <f>VLOOKUP(B24,'REF_Kpsw '!$A$1:$D$202,4,FALSE)</f>
        <v>#N/A</v>
      </c>
      <c r="H24" s="41" t="e">
        <f>VLOOKUP($A24,Descriptif_echantillonneur!$A$1:$I$276,5,FALSE)</f>
        <v>#N/A</v>
      </c>
      <c r="I24" s="42" t="e">
        <f>VLOOKUP(A24,Descriptif_echantillonneur!$A$1:$I$276,9,FALSE)</f>
        <v>#N/A</v>
      </c>
      <c r="J24" s="42" t="e">
        <f>VLOOKUP($A24,Descriptif_echantillonneur!$A$1:$I$276,8,FALSE)</f>
        <v>#N/A</v>
      </c>
      <c r="K24" s="41" t="e">
        <f>VLOOKUP($A24,Descriptif_echantillonneur!$A$1:$I$276,3,FALSE)</f>
        <v>#N/A</v>
      </c>
      <c r="L24" s="41" t="e">
        <f>VLOOKUP($A24,Descriptif_echantillonneur!$A$1:$I$276,6,FALSE)</f>
        <v>#N/A</v>
      </c>
      <c r="M24" s="42" t="e">
        <f t="shared" si="0"/>
        <v>#N/A</v>
      </c>
      <c r="N24" s="43" t="e">
        <f t="shared" si="1"/>
        <v>#N/A</v>
      </c>
      <c r="O24" s="55" t="e">
        <f t="shared" si="2"/>
        <v>#N/A</v>
      </c>
      <c r="P24" s="37" t="s">
        <v>21</v>
      </c>
      <c r="Q24" s="44" t="e">
        <f t="shared" si="3"/>
        <v>#N/A</v>
      </c>
    </row>
    <row r="25" spans="1:17" x14ac:dyDescent="0.35">
      <c r="A25" s="23"/>
      <c r="B25" s="36"/>
      <c r="C25" s="44" t="e">
        <f>VLOOKUP(B25,'REF_Kpsw '!$A$1:$D$202,2,FALSE)</f>
        <v>#N/A</v>
      </c>
      <c r="D25" s="38"/>
      <c r="E25" s="39" t="s">
        <v>19</v>
      </c>
      <c r="G25" s="41" t="e">
        <f>VLOOKUP(B25,'REF_Kpsw '!$A$1:$D$202,4,FALSE)</f>
        <v>#N/A</v>
      </c>
      <c r="H25" s="41" t="e">
        <f>VLOOKUP($A25,Descriptif_echantillonneur!$A$1:$I$276,5,FALSE)</f>
        <v>#N/A</v>
      </c>
      <c r="I25" s="42" t="e">
        <f>VLOOKUP(A25,Descriptif_echantillonneur!$A$1:$I$276,9,FALSE)</f>
        <v>#N/A</v>
      </c>
      <c r="J25" s="42" t="e">
        <f>VLOOKUP($A25,Descriptif_echantillonneur!$A$1:$I$276,8,FALSE)</f>
        <v>#N/A</v>
      </c>
      <c r="K25" s="41" t="e">
        <f>VLOOKUP($A25,Descriptif_echantillonneur!$A$1:$I$276,3,FALSE)</f>
        <v>#N/A</v>
      </c>
      <c r="L25" s="41" t="e">
        <f>VLOOKUP($A25,Descriptif_echantillonneur!$A$1:$I$276,6,FALSE)</f>
        <v>#N/A</v>
      </c>
      <c r="M25" s="42" t="e">
        <f t="shared" si="0"/>
        <v>#N/A</v>
      </c>
      <c r="N25" s="43" t="e">
        <f t="shared" si="1"/>
        <v>#N/A</v>
      </c>
      <c r="O25" s="55" t="e">
        <f t="shared" si="2"/>
        <v>#N/A</v>
      </c>
      <c r="P25" s="37" t="s">
        <v>21</v>
      </c>
      <c r="Q25" s="44" t="e">
        <f t="shared" si="3"/>
        <v>#N/A</v>
      </c>
    </row>
    <row r="26" spans="1:17" x14ac:dyDescent="0.35">
      <c r="A26" s="23"/>
      <c r="B26" s="36"/>
      <c r="C26" s="44" t="e">
        <f>VLOOKUP(B26,'REF_Kpsw '!$A$1:$D$202,2,FALSE)</f>
        <v>#N/A</v>
      </c>
      <c r="D26" s="38"/>
      <c r="E26" s="39" t="s">
        <v>19</v>
      </c>
      <c r="G26" s="41" t="e">
        <f>VLOOKUP(B26,'REF_Kpsw '!$A$1:$D$202,4,FALSE)</f>
        <v>#N/A</v>
      </c>
      <c r="H26" s="41" t="e">
        <f>VLOOKUP($A26,Descriptif_echantillonneur!$A$1:$I$276,5,FALSE)</f>
        <v>#N/A</v>
      </c>
      <c r="I26" s="42" t="e">
        <f>VLOOKUP(A26,Descriptif_echantillonneur!$A$1:$I$276,9,FALSE)</f>
        <v>#N/A</v>
      </c>
      <c r="J26" s="42" t="e">
        <f>VLOOKUP($A26,Descriptif_echantillonneur!$A$1:$I$276,8,FALSE)</f>
        <v>#N/A</v>
      </c>
      <c r="K26" s="41" t="e">
        <f>VLOOKUP($A26,Descriptif_echantillonneur!$A$1:$I$276,3,FALSE)</f>
        <v>#N/A</v>
      </c>
      <c r="L26" s="41" t="e">
        <f>VLOOKUP($A26,Descriptif_echantillonneur!$A$1:$I$276,6,FALSE)</f>
        <v>#N/A</v>
      </c>
      <c r="M26" s="42" t="e">
        <f t="shared" si="0"/>
        <v>#N/A</v>
      </c>
      <c r="N26" s="43" t="e">
        <f t="shared" si="1"/>
        <v>#N/A</v>
      </c>
      <c r="O26" s="55" t="e">
        <f t="shared" si="2"/>
        <v>#N/A</v>
      </c>
      <c r="P26" s="37" t="s">
        <v>21</v>
      </c>
      <c r="Q26" s="44" t="e">
        <f t="shared" si="3"/>
        <v>#N/A</v>
      </c>
    </row>
    <row r="27" spans="1:17" x14ac:dyDescent="0.35">
      <c r="A27" s="23"/>
      <c r="B27" s="36"/>
      <c r="C27" s="44" t="e">
        <f>VLOOKUP(B27,'REF_Kpsw '!$A$1:$D$202,2,FALSE)</f>
        <v>#N/A</v>
      </c>
      <c r="D27" s="38"/>
      <c r="E27" s="39" t="s">
        <v>19</v>
      </c>
      <c r="G27" s="41" t="e">
        <f>VLOOKUP(B27,'REF_Kpsw '!$A$1:$D$202,4,FALSE)</f>
        <v>#N/A</v>
      </c>
      <c r="H27" s="41" t="e">
        <f>VLOOKUP($A27,Descriptif_echantillonneur!$A$1:$I$276,5,FALSE)</f>
        <v>#N/A</v>
      </c>
      <c r="I27" s="42" t="e">
        <f>VLOOKUP(A27,Descriptif_echantillonneur!$A$1:$I$276,9,FALSE)</f>
        <v>#N/A</v>
      </c>
      <c r="J27" s="42" t="e">
        <f>VLOOKUP($A27,Descriptif_echantillonneur!$A$1:$I$276,8,FALSE)</f>
        <v>#N/A</v>
      </c>
      <c r="K27" s="41" t="e">
        <f>VLOOKUP($A27,Descriptif_echantillonneur!$A$1:$I$276,3,FALSE)</f>
        <v>#N/A</v>
      </c>
      <c r="L27" s="41" t="e">
        <f>VLOOKUP($A27,Descriptif_echantillonneur!$A$1:$I$276,6,FALSE)</f>
        <v>#N/A</v>
      </c>
      <c r="M27" s="42" t="e">
        <f t="shared" si="0"/>
        <v>#N/A</v>
      </c>
      <c r="N27" s="43" t="e">
        <f t="shared" si="1"/>
        <v>#N/A</v>
      </c>
      <c r="O27" s="55" t="e">
        <f t="shared" si="2"/>
        <v>#N/A</v>
      </c>
      <c r="P27" s="37" t="s">
        <v>21</v>
      </c>
      <c r="Q27" s="44" t="e">
        <f t="shared" si="3"/>
        <v>#N/A</v>
      </c>
    </row>
    <row r="28" spans="1:17" x14ac:dyDescent="0.35">
      <c r="A28" s="23"/>
      <c r="B28" s="36"/>
      <c r="C28" s="44" t="e">
        <f>VLOOKUP(B28,'REF_Kpsw '!$A$1:$D$202,2,FALSE)</f>
        <v>#N/A</v>
      </c>
      <c r="D28" s="38"/>
      <c r="E28" s="39" t="s">
        <v>19</v>
      </c>
      <c r="G28" s="41" t="e">
        <f>VLOOKUP(B28,'REF_Kpsw '!$A$1:$D$202,4,FALSE)</f>
        <v>#N/A</v>
      </c>
      <c r="H28" s="41" t="e">
        <f>VLOOKUP($A28,Descriptif_echantillonneur!$A$1:$I$276,5,FALSE)</f>
        <v>#N/A</v>
      </c>
      <c r="I28" s="42" t="e">
        <f>VLOOKUP(A28,Descriptif_echantillonneur!$A$1:$I$276,9,FALSE)</f>
        <v>#N/A</v>
      </c>
      <c r="J28" s="42" t="e">
        <f>VLOOKUP($A28,Descriptif_echantillonneur!$A$1:$I$276,8,FALSE)</f>
        <v>#N/A</v>
      </c>
      <c r="K28" s="41" t="e">
        <f>VLOOKUP($A28,Descriptif_echantillonneur!$A$1:$I$276,3,FALSE)</f>
        <v>#N/A</v>
      </c>
      <c r="L28" s="41" t="e">
        <f>VLOOKUP($A28,Descriptif_echantillonneur!$A$1:$I$276,6,FALSE)</f>
        <v>#N/A</v>
      </c>
      <c r="M28" s="42" t="e">
        <f t="shared" si="0"/>
        <v>#N/A</v>
      </c>
      <c r="N28" s="43" t="e">
        <f t="shared" si="1"/>
        <v>#N/A</v>
      </c>
      <c r="O28" s="55" t="e">
        <f t="shared" si="2"/>
        <v>#N/A</v>
      </c>
      <c r="P28" s="37" t="s">
        <v>21</v>
      </c>
      <c r="Q28" s="44" t="e">
        <f t="shared" si="3"/>
        <v>#N/A</v>
      </c>
    </row>
    <row r="29" spans="1:17" x14ac:dyDescent="0.35">
      <c r="A29" s="23"/>
      <c r="B29" s="36"/>
      <c r="C29" s="44" t="e">
        <f>VLOOKUP(B29,'REF_Kpsw '!$A$1:$D$202,2,FALSE)</f>
        <v>#N/A</v>
      </c>
      <c r="D29" s="38"/>
      <c r="E29" s="39" t="s">
        <v>19</v>
      </c>
      <c r="G29" s="41" t="e">
        <f>VLOOKUP(B29,'REF_Kpsw '!$A$1:$D$202,4,FALSE)</f>
        <v>#N/A</v>
      </c>
      <c r="H29" s="41" t="e">
        <f>VLOOKUP($A29,Descriptif_echantillonneur!$A$1:$I$276,5,FALSE)</f>
        <v>#N/A</v>
      </c>
      <c r="I29" s="42" t="e">
        <f>VLOOKUP(A29,Descriptif_echantillonneur!$A$1:$I$276,9,FALSE)</f>
        <v>#N/A</v>
      </c>
      <c r="J29" s="42" t="e">
        <f>VLOOKUP($A29,Descriptif_echantillonneur!$A$1:$I$276,8,FALSE)</f>
        <v>#N/A</v>
      </c>
      <c r="K29" s="41" t="e">
        <f>VLOOKUP($A29,Descriptif_echantillonneur!$A$1:$I$276,3,FALSE)</f>
        <v>#N/A</v>
      </c>
      <c r="L29" s="41" t="e">
        <f>VLOOKUP($A29,Descriptif_echantillonneur!$A$1:$I$276,6,FALSE)</f>
        <v>#N/A</v>
      </c>
      <c r="M29" s="42" t="e">
        <f t="shared" si="0"/>
        <v>#N/A</v>
      </c>
      <c r="N29" s="43" t="e">
        <f t="shared" si="1"/>
        <v>#N/A</v>
      </c>
      <c r="O29" s="55" t="e">
        <f t="shared" si="2"/>
        <v>#N/A</v>
      </c>
      <c r="P29" s="37" t="s">
        <v>21</v>
      </c>
      <c r="Q29" s="44" t="e">
        <f t="shared" si="3"/>
        <v>#N/A</v>
      </c>
    </row>
    <row r="30" spans="1:17" x14ac:dyDescent="0.35">
      <c r="A30" s="23"/>
      <c r="B30" s="36"/>
      <c r="C30" s="44" t="e">
        <f>VLOOKUP(B30,'REF_Kpsw '!$A$1:$D$202,2,FALSE)</f>
        <v>#N/A</v>
      </c>
      <c r="D30" s="38"/>
      <c r="E30" s="39" t="s">
        <v>19</v>
      </c>
      <c r="G30" s="41" t="e">
        <f>VLOOKUP(B30,'REF_Kpsw '!$A$1:$D$202,4,FALSE)</f>
        <v>#N/A</v>
      </c>
      <c r="H30" s="41" t="e">
        <f>VLOOKUP($A30,Descriptif_echantillonneur!$A$1:$I$276,5,FALSE)</f>
        <v>#N/A</v>
      </c>
      <c r="I30" s="42" t="e">
        <f>VLOOKUP(A30,Descriptif_echantillonneur!$A$1:$I$276,9,FALSE)</f>
        <v>#N/A</v>
      </c>
      <c r="J30" s="42" t="e">
        <f>VLOOKUP($A30,Descriptif_echantillonneur!$A$1:$I$276,8,FALSE)</f>
        <v>#N/A</v>
      </c>
      <c r="K30" s="41" t="e">
        <f>VLOOKUP($A30,Descriptif_echantillonneur!$A$1:$I$276,3,FALSE)</f>
        <v>#N/A</v>
      </c>
      <c r="L30" s="41" t="e">
        <f>VLOOKUP($A30,Descriptif_echantillonneur!$A$1:$I$276,6,FALSE)</f>
        <v>#N/A</v>
      </c>
      <c r="M30" s="42" t="e">
        <f t="shared" si="0"/>
        <v>#N/A</v>
      </c>
      <c r="N30" s="43" t="e">
        <f t="shared" si="1"/>
        <v>#N/A</v>
      </c>
      <c r="O30" s="55" t="e">
        <f t="shared" si="2"/>
        <v>#N/A</v>
      </c>
      <c r="P30" s="37" t="s">
        <v>21</v>
      </c>
      <c r="Q30" s="44" t="e">
        <f t="shared" si="3"/>
        <v>#N/A</v>
      </c>
    </row>
    <row r="31" spans="1:17" x14ac:dyDescent="0.35">
      <c r="A31" s="23"/>
      <c r="B31" s="36"/>
      <c r="C31" s="44" t="e">
        <f>VLOOKUP(B31,'REF_Kpsw '!$A$1:$D$202,2,FALSE)</f>
        <v>#N/A</v>
      </c>
      <c r="D31" s="38"/>
      <c r="E31" s="39" t="s">
        <v>19</v>
      </c>
      <c r="G31" s="41" t="e">
        <f>VLOOKUP(B31,'REF_Kpsw '!$A$1:$D$202,4,FALSE)</f>
        <v>#N/A</v>
      </c>
      <c r="H31" s="41" t="e">
        <f>VLOOKUP($A31,Descriptif_echantillonneur!$A$1:$I$276,5,FALSE)</f>
        <v>#N/A</v>
      </c>
      <c r="I31" s="42" t="e">
        <f>VLOOKUP(A31,Descriptif_echantillonneur!$A$1:$I$276,9,FALSE)</f>
        <v>#N/A</v>
      </c>
      <c r="J31" s="42" t="e">
        <f>VLOOKUP($A31,Descriptif_echantillonneur!$A$1:$I$276,8,FALSE)</f>
        <v>#N/A</v>
      </c>
      <c r="K31" s="41" t="e">
        <f>VLOOKUP($A31,Descriptif_echantillonneur!$A$1:$I$276,3,FALSE)</f>
        <v>#N/A</v>
      </c>
      <c r="L31" s="41" t="e">
        <f>VLOOKUP($A31,Descriptif_echantillonneur!$A$1:$I$276,6,FALSE)</f>
        <v>#N/A</v>
      </c>
      <c r="M31" s="42" t="e">
        <f t="shared" si="0"/>
        <v>#N/A</v>
      </c>
      <c r="N31" s="43" t="e">
        <f t="shared" si="1"/>
        <v>#N/A</v>
      </c>
      <c r="O31" s="55" t="e">
        <f t="shared" si="2"/>
        <v>#N/A</v>
      </c>
      <c r="P31" s="37" t="s">
        <v>21</v>
      </c>
      <c r="Q31" s="44" t="e">
        <f t="shared" si="3"/>
        <v>#N/A</v>
      </c>
    </row>
    <row r="32" spans="1:17" x14ac:dyDescent="0.35">
      <c r="A32" s="23"/>
      <c r="B32" s="36"/>
      <c r="C32" s="44" t="e">
        <f>VLOOKUP(B32,'REF_Kpsw '!$A$1:$D$202,2,FALSE)</f>
        <v>#N/A</v>
      </c>
      <c r="D32" s="38"/>
      <c r="E32" s="39" t="s">
        <v>19</v>
      </c>
      <c r="G32" s="41" t="e">
        <f>VLOOKUP(B32,'REF_Kpsw '!$A$1:$D$202,4,FALSE)</f>
        <v>#N/A</v>
      </c>
      <c r="H32" s="41" t="e">
        <f>VLOOKUP($A32,Descriptif_echantillonneur!$A$1:$I$276,5,FALSE)</f>
        <v>#N/A</v>
      </c>
      <c r="I32" s="42" t="e">
        <f>VLOOKUP(A32,Descriptif_echantillonneur!$A$1:$I$276,9,FALSE)</f>
        <v>#N/A</v>
      </c>
      <c r="J32" s="42" t="e">
        <f>VLOOKUP($A32,Descriptif_echantillonneur!$A$1:$I$276,8,FALSE)</f>
        <v>#N/A</v>
      </c>
      <c r="K32" s="41" t="e">
        <f>VLOOKUP($A32,Descriptif_echantillonneur!$A$1:$I$276,3,FALSE)</f>
        <v>#N/A</v>
      </c>
      <c r="L32" s="41" t="e">
        <f>VLOOKUP($A32,Descriptif_echantillonneur!$A$1:$I$276,6,FALSE)</f>
        <v>#N/A</v>
      </c>
      <c r="M32" s="42" t="e">
        <f t="shared" si="0"/>
        <v>#N/A</v>
      </c>
      <c r="N32" s="43" t="e">
        <f t="shared" si="1"/>
        <v>#N/A</v>
      </c>
      <c r="O32" s="55" t="e">
        <f t="shared" si="2"/>
        <v>#N/A</v>
      </c>
      <c r="P32" s="37" t="s">
        <v>21</v>
      </c>
      <c r="Q32" s="44" t="e">
        <f t="shared" si="3"/>
        <v>#N/A</v>
      </c>
    </row>
    <row r="33" spans="1:17" x14ac:dyDescent="0.35">
      <c r="A33" s="23"/>
      <c r="B33" s="36"/>
      <c r="C33" s="44" t="e">
        <f>VLOOKUP(B33,'REF_Kpsw '!$A$1:$D$202,2,FALSE)</f>
        <v>#N/A</v>
      </c>
      <c r="D33" s="38"/>
      <c r="E33" s="39" t="s">
        <v>19</v>
      </c>
      <c r="G33" s="41" t="e">
        <f>VLOOKUP(B33,'REF_Kpsw '!$A$1:$D$202,4,FALSE)</f>
        <v>#N/A</v>
      </c>
      <c r="H33" s="41" t="e">
        <f>VLOOKUP($A33,Descriptif_echantillonneur!$A$1:$I$276,5,FALSE)</f>
        <v>#N/A</v>
      </c>
      <c r="I33" s="42" t="e">
        <f>VLOOKUP(A33,Descriptif_echantillonneur!$A$1:$I$276,9,FALSE)</f>
        <v>#N/A</v>
      </c>
      <c r="J33" s="42" t="e">
        <f>VLOOKUP($A33,Descriptif_echantillonneur!$A$1:$I$276,8,FALSE)</f>
        <v>#N/A</v>
      </c>
      <c r="K33" s="41" t="e">
        <f>VLOOKUP($A33,Descriptif_echantillonneur!$A$1:$I$276,3,FALSE)</f>
        <v>#N/A</v>
      </c>
      <c r="L33" s="41" t="e">
        <f>VLOOKUP($A33,Descriptif_echantillonneur!$A$1:$I$276,6,FALSE)</f>
        <v>#N/A</v>
      </c>
      <c r="M33" s="42" t="e">
        <f t="shared" si="0"/>
        <v>#N/A</v>
      </c>
      <c r="N33" s="43" t="e">
        <f t="shared" si="1"/>
        <v>#N/A</v>
      </c>
      <c r="O33" s="55" t="e">
        <f t="shared" si="2"/>
        <v>#N/A</v>
      </c>
      <c r="P33" s="37" t="s">
        <v>21</v>
      </c>
      <c r="Q33" s="44" t="e">
        <f t="shared" si="3"/>
        <v>#N/A</v>
      </c>
    </row>
    <row r="34" spans="1:17" x14ac:dyDescent="0.35">
      <c r="A34" s="36"/>
      <c r="B34" s="36"/>
      <c r="C34" s="44" t="e">
        <f>VLOOKUP(B34,'REF_Kpsw '!$A$1:$D$202,2,FALSE)</f>
        <v>#N/A</v>
      </c>
      <c r="D34" s="38"/>
      <c r="E34" s="39" t="s">
        <v>19</v>
      </c>
      <c r="G34" s="41" t="e">
        <f>VLOOKUP(B34,'REF_Kpsw '!$A$1:$D$202,4,FALSE)</f>
        <v>#N/A</v>
      </c>
      <c r="H34" s="41" t="e">
        <f>VLOOKUP($A34,Descriptif_echantillonneur!$A$1:$I$276,5,FALSE)</f>
        <v>#N/A</v>
      </c>
      <c r="I34" s="42" t="e">
        <f>VLOOKUP(A34,Descriptif_echantillonneur!$A$1:$I$276,9,FALSE)</f>
        <v>#N/A</v>
      </c>
      <c r="J34" s="42" t="e">
        <f>VLOOKUP($A34,Descriptif_echantillonneur!$A$1:$I$276,8,FALSE)</f>
        <v>#N/A</v>
      </c>
      <c r="K34" s="41" t="e">
        <f>VLOOKUP($A34,Descriptif_echantillonneur!$A$1:$I$276,3,FALSE)</f>
        <v>#N/A</v>
      </c>
      <c r="L34" s="41" t="e">
        <f>VLOOKUP($A34,Descriptif_echantillonneur!$A$1:$I$276,6,FALSE)</f>
        <v>#N/A</v>
      </c>
      <c r="M34" s="42" t="e">
        <f t="shared" si="0"/>
        <v>#N/A</v>
      </c>
      <c r="N34" s="43" t="e">
        <f t="shared" si="1"/>
        <v>#N/A</v>
      </c>
      <c r="O34" s="55" t="e">
        <f t="shared" si="2"/>
        <v>#N/A</v>
      </c>
      <c r="P34" s="37" t="s">
        <v>21</v>
      </c>
      <c r="Q34" s="44" t="e">
        <f t="shared" si="3"/>
        <v>#N/A</v>
      </c>
    </row>
    <row r="35" spans="1:17" x14ac:dyDescent="0.35">
      <c r="A35" s="36"/>
      <c r="B35" s="36"/>
      <c r="C35" s="44" t="e">
        <f>VLOOKUP(B35,'REF_Kpsw '!$A$1:$D$202,2,FALSE)</f>
        <v>#N/A</v>
      </c>
      <c r="D35" s="38"/>
      <c r="E35" s="39" t="s">
        <v>19</v>
      </c>
      <c r="G35" s="41" t="e">
        <f>VLOOKUP(B35,'REF_Kpsw '!$A$1:$D$202,4,FALSE)</f>
        <v>#N/A</v>
      </c>
      <c r="H35" s="41" t="e">
        <f>VLOOKUP($A35,Descriptif_echantillonneur!$A$1:$I$276,5,FALSE)</f>
        <v>#N/A</v>
      </c>
      <c r="I35" s="42" t="e">
        <f>VLOOKUP(A35,Descriptif_echantillonneur!$A$1:$I$276,9,FALSE)</f>
        <v>#N/A</v>
      </c>
      <c r="J35" s="42" t="e">
        <f>VLOOKUP($A35,Descriptif_echantillonneur!$A$1:$I$276,8,FALSE)</f>
        <v>#N/A</v>
      </c>
      <c r="K35" s="41" t="e">
        <f>VLOOKUP($A35,Descriptif_echantillonneur!$A$1:$I$276,3,FALSE)</f>
        <v>#N/A</v>
      </c>
      <c r="L35" s="41" t="e">
        <f>VLOOKUP($A35,Descriptif_echantillonneur!$A$1:$I$276,6,FALSE)</f>
        <v>#N/A</v>
      </c>
      <c r="M35" s="42" t="e">
        <f t="shared" si="0"/>
        <v>#N/A</v>
      </c>
      <c r="N35" s="43" t="e">
        <f t="shared" si="1"/>
        <v>#N/A</v>
      </c>
      <c r="O35" s="55" t="e">
        <f t="shared" si="2"/>
        <v>#N/A</v>
      </c>
      <c r="P35" s="37" t="s">
        <v>21</v>
      </c>
      <c r="Q35" s="44" t="e">
        <f t="shared" si="3"/>
        <v>#N/A</v>
      </c>
    </row>
    <row r="36" spans="1:17" x14ac:dyDescent="0.35">
      <c r="A36" s="36"/>
      <c r="B36" s="36"/>
      <c r="C36" s="44" t="e">
        <f>VLOOKUP(B36,'REF_Kpsw '!$A$1:$D$202,2,FALSE)</f>
        <v>#N/A</v>
      </c>
      <c r="D36" s="38"/>
      <c r="E36" s="39" t="s">
        <v>19</v>
      </c>
      <c r="G36" s="41" t="e">
        <f>VLOOKUP(B36,'REF_Kpsw '!$A$1:$D$202,4,FALSE)</f>
        <v>#N/A</v>
      </c>
      <c r="H36" s="41" t="e">
        <f>VLOOKUP($A36,Descriptif_echantillonneur!$A$1:$I$276,5,FALSE)</f>
        <v>#N/A</v>
      </c>
      <c r="I36" s="42" t="e">
        <f>VLOOKUP(A36,Descriptif_echantillonneur!$A$1:$I$276,9,FALSE)</f>
        <v>#N/A</v>
      </c>
      <c r="J36" s="42" t="e">
        <f>VLOOKUP($A36,Descriptif_echantillonneur!$A$1:$I$276,8,FALSE)</f>
        <v>#N/A</v>
      </c>
      <c r="K36" s="41" t="e">
        <f>VLOOKUP($A36,Descriptif_echantillonneur!$A$1:$I$276,3,FALSE)</f>
        <v>#N/A</v>
      </c>
      <c r="L36" s="41" t="e">
        <f>VLOOKUP($A36,Descriptif_echantillonneur!$A$1:$I$276,6,FALSE)</f>
        <v>#N/A</v>
      </c>
      <c r="M36" s="42" t="e">
        <f t="shared" si="0"/>
        <v>#N/A</v>
      </c>
      <c r="N36" s="43" t="e">
        <f t="shared" si="1"/>
        <v>#N/A</v>
      </c>
      <c r="O36" s="55" t="e">
        <f t="shared" si="2"/>
        <v>#N/A</v>
      </c>
      <c r="P36" s="37" t="s">
        <v>21</v>
      </c>
      <c r="Q36" s="44" t="e">
        <f t="shared" si="3"/>
        <v>#N/A</v>
      </c>
    </row>
    <row r="37" spans="1:17" x14ac:dyDescent="0.35">
      <c r="A37" s="36"/>
      <c r="B37" s="36"/>
      <c r="C37" s="44" t="e">
        <f>VLOOKUP(B37,'REF_Kpsw '!$A$1:$D$202,2,FALSE)</f>
        <v>#N/A</v>
      </c>
      <c r="D37" s="38"/>
      <c r="E37" s="39"/>
      <c r="G37" s="41"/>
      <c r="H37" s="41"/>
      <c r="I37" s="42"/>
      <c r="J37" s="42"/>
      <c r="K37" s="41"/>
      <c r="L37" s="41"/>
      <c r="M37" s="42"/>
      <c r="N37" s="43"/>
      <c r="O37" s="55"/>
      <c r="P37" s="37"/>
      <c r="Q37" s="44">
        <f t="shared" si="3"/>
        <v>0</v>
      </c>
    </row>
    <row r="38" spans="1:17" x14ac:dyDescent="0.35">
      <c r="A38" s="36"/>
      <c r="B38" s="36"/>
      <c r="C38" s="44" t="e">
        <f>VLOOKUP(B38,'REF_Kpsw '!$A$1:$D$202,2,FALSE)</f>
        <v>#N/A</v>
      </c>
      <c r="D38" s="38"/>
      <c r="E38" s="39"/>
      <c r="G38" s="41"/>
      <c r="H38" s="41"/>
      <c r="I38" s="42"/>
      <c r="J38" s="42"/>
      <c r="K38" s="41"/>
      <c r="L38" s="41"/>
      <c r="M38" s="42"/>
      <c r="N38" s="43"/>
      <c r="O38" s="55"/>
      <c r="P38" s="37"/>
      <c r="Q38" s="44">
        <f t="shared" si="3"/>
        <v>0</v>
      </c>
    </row>
    <row r="39" spans="1:17" x14ac:dyDescent="0.35">
      <c r="A39" s="36"/>
      <c r="B39" s="36"/>
      <c r="C39" s="44" t="e">
        <f>VLOOKUP(B39,'REF_Kpsw '!$A$1:$D$202,2,FALSE)</f>
        <v>#N/A</v>
      </c>
      <c r="D39" s="38"/>
      <c r="E39" s="39"/>
      <c r="G39" s="41"/>
      <c r="H39" s="41"/>
      <c r="I39" s="42"/>
      <c r="J39" s="42"/>
      <c r="K39" s="41"/>
      <c r="L39" s="41"/>
      <c r="M39" s="42"/>
      <c r="N39" s="43"/>
      <c r="O39" s="55"/>
      <c r="P39" s="37"/>
      <c r="Q39" s="44">
        <f t="shared" si="3"/>
        <v>0</v>
      </c>
    </row>
    <row r="40" spans="1:17" x14ac:dyDescent="0.35">
      <c r="A40" s="36"/>
      <c r="B40" s="36"/>
      <c r="C40" s="44" t="e">
        <f>VLOOKUP(B40,'REF_Kpsw '!$A$1:$D$202,2,FALSE)</f>
        <v>#N/A</v>
      </c>
      <c r="D40" s="38"/>
      <c r="E40" s="39"/>
      <c r="G40" s="41"/>
      <c r="H40" s="41"/>
      <c r="I40" s="42"/>
      <c r="J40" s="42"/>
      <c r="K40" s="41"/>
      <c r="L40" s="41"/>
      <c r="M40" s="42"/>
      <c r="N40" s="43"/>
      <c r="O40" s="55"/>
      <c r="P40" s="37"/>
      <c r="Q40" s="44">
        <f t="shared" si="3"/>
        <v>0</v>
      </c>
    </row>
    <row r="41" spans="1:17" x14ac:dyDescent="0.35">
      <c r="A41" s="36"/>
      <c r="B41" s="36"/>
      <c r="C41" s="44" t="e">
        <f>VLOOKUP(B41,'REF_Kpsw '!$A$1:$D$202,2,FALSE)</f>
        <v>#N/A</v>
      </c>
      <c r="D41" s="38"/>
      <c r="E41" s="39"/>
      <c r="G41" s="41"/>
      <c r="H41" s="41"/>
      <c r="I41" s="42"/>
      <c r="J41" s="42"/>
      <c r="K41" s="41"/>
      <c r="L41" s="41"/>
      <c r="M41" s="42"/>
      <c r="N41" s="43"/>
      <c r="O41" s="55"/>
      <c r="P41" s="37"/>
      <c r="Q41" s="44">
        <f t="shared" si="3"/>
        <v>0</v>
      </c>
    </row>
    <row r="42" spans="1:17" x14ac:dyDescent="0.35">
      <c r="A42" s="36"/>
      <c r="B42" s="36"/>
      <c r="C42" s="44" t="e">
        <f>VLOOKUP(B42,'REF_Kpsw '!$A$1:$D$202,2,FALSE)</f>
        <v>#N/A</v>
      </c>
      <c r="D42" s="38"/>
      <c r="E42" s="39"/>
      <c r="G42" s="41"/>
      <c r="H42" s="41"/>
      <c r="I42" s="42"/>
      <c r="J42" s="42"/>
      <c r="K42" s="41"/>
      <c r="L42" s="41"/>
      <c r="M42" s="42"/>
      <c r="N42" s="43"/>
      <c r="O42" s="55"/>
      <c r="P42" s="37"/>
      <c r="Q42" s="44">
        <f t="shared" si="3"/>
        <v>0</v>
      </c>
    </row>
    <row r="43" spans="1:17" x14ac:dyDescent="0.35">
      <c r="A43" s="36"/>
      <c r="B43" s="36"/>
      <c r="C43" s="44" t="e">
        <f>VLOOKUP(B43,'REF_Kpsw '!$A$1:$D$202,2,FALSE)</f>
        <v>#N/A</v>
      </c>
      <c r="D43" s="38"/>
      <c r="E43" s="39"/>
      <c r="G43" s="41"/>
      <c r="H43" s="41"/>
      <c r="I43" s="42"/>
      <c r="J43" s="42"/>
      <c r="K43" s="41"/>
      <c r="L43" s="41"/>
      <c r="M43" s="42"/>
      <c r="N43" s="43"/>
      <c r="O43" s="55"/>
      <c r="P43" s="37"/>
      <c r="Q43" s="44">
        <f t="shared" si="3"/>
        <v>0</v>
      </c>
    </row>
    <row r="44" spans="1:17" x14ac:dyDescent="0.35">
      <c r="A44" s="36"/>
      <c r="B44" s="36"/>
      <c r="C44" s="44" t="e">
        <f>VLOOKUP(B44,'REF_Kpsw '!$A$1:$D$202,2,FALSE)</f>
        <v>#N/A</v>
      </c>
      <c r="D44" s="38"/>
      <c r="E44" s="39"/>
      <c r="G44" s="41"/>
      <c r="H44" s="41"/>
      <c r="I44" s="42"/>
      <c r="J44" s="42"/>
      <c r="K44" s="41"/>
      <c r="L44" s="41"/>
      <c r="M44" s="42"/>
      <c r="N44" s="43"/>
      <c r="O44" s="55"/>
      <c r="P44" s="37"/>
      <c r="Q44" s="44">
        <f t="shared" si="3"/>
        <v>0</v>
      </c>
    </row>
    <row r="45" spans="1:17" x14ac:dyDescent="0.35">
      <c r="A45" s="36"/>
      <c r="B45" s="36"/>
      <c r="C45" s="44" t="e">
        <f>VLOOKUP(B45,'REF_Kpsw '!$A$1:$D$202,2,FALSE)</f>
        <v>#N/A</v>
      </c>
      <c r="D45" s="38"/>
      <c r="E45" s="39"/>
      <c r="G45" s="41"/>
      <c r="H45" s="41"/>
      <c r="I45" s="42"/>
      <c r="J45" s="42"/>
      <c r="K45" s="41"/>
      <c r="L45" s="41"/>
      <c r="M45" s="42"/>
      <c r="N45" s="43"/>
      <c r="O45" s="55"/>
      <c r="P45" s="37"/>
      <c r="Q45" s="44">
        <f t="shared" si="3"/>
        <v>0</v>
      </c>
    </row>
    <row r="46" spans="1:17" x14ac:dyDescent="0.35">
      <c r="A46" s="36"/>
      <c r="B46" s="36"/>
      <c r="C46" s="44" t="e">
        <f>VLOOKUP(B46,'REF_Kpsw '!$A$1:$D$202,2,FALSE)</f>
        <v>#N/A</v>
      </c>
      <c r="D46" s="38"/>
      <c r="E46" s="39"/>
      <c r="G46" s="41"/>
      <c r="H46" s="41"/>
      <c r="I46" s="42"/>
      <c r="J46" s="42"/>
      <c r="K46" s="41"/>
      <c r="L46" s="41"/>
      <c r="M46" s="42"/>
      <c r="N46" s="43"/>
      <c r="O46" s="55"/>
      <c r="P46" s="37"/>
      <c r="Q46" s="44">
        <f t="shared" si="3"/>
        <v>0</v>
      </c>
    </row>
    <row r="47" spans="1:17" x14ac:dyDescent="0.35">
      <c r="A47" s="36"/>
      <c r="B47" s="36"/>
      <c r="C47" s="44" t="e">
        <f>VLOOKUP(B47,'REF_Kpsw '!$A$1:$D$202,2,FALSE)</f>
        <v>#N/A</v>
      </c>
      <c r="D47" s="38"/>
      <c r="E47" s="39"/>
      <c r="G47" s="41"/>
      <c r="H47" s="41"/>
      <c r="I47" s="42"/>
      <c r="J47" s="42"/>
      <c r="K47" s="41"/>
      <c r="L47" s="41"/>
      <c r="M47" s="42"/>
      <c r="N47" s="43"/>
      <c r="O47" s="55"/>
      <c r="P47" s="37"/>
      <c r="Q47" s="44">
        <f t="shared" si="3"/>
        <v>0</v>
      </c>
    </row>
    <row r="48" spans="1:17" x14ac:dyDescent="0.35">
      <c r="A48" s="36"/>
      <c r="B48" s="36"/>
      <c r="C48" s="44" t="e">
        <f>VLOOKUP(B48,'REF_Kpsw '!$A$1:$D$202,2,FALSE)</f>
        <v>#N/A</v>
      </c>
      <c r="D48" s="38"/>
      <c r="E48" s="39"/>
      <c r="G48" s="41"/>
      <c r="H48" s="41"/>
      <c r="I48" s="42"/>
      <c r="J48" s="42"/>
      <c r="K48" s="41"/>
      <c r="L48" s="41"/>
      <c r="M48" s="42"/>
      <c r="N48" s="43"/>
      <c r="O48" s="55"/>
      <c r="P48" s="37"/>
      <c r="Q48" s="44">
        <f t="shared" si="3"/>
        <v>0</v>
      </c>
    </row>
    <row r="49" spans="1:17" x14ac:dyDescent="0.35">
      <c r="A49" s="36"/>
      <c r="B49" s="36"/>
      <c r="C49" s="44" t="e">
        <f>VLOOKUP(B49,'REF_Kpsw '!$A$1:$D$202,2,FALSE)</f>
        <v>#N/A</v>
      </c>
      <c r="D49" s="38"/>
      <c r="E49" s="39"/>
      <c r="G49" s="41"/>
      <c r="H49" s="41"/>
      <c r="I49" s="42"/>
      <c r="J49" s="42"/>
      <c r="K49" s="41"/>
      <c r="L49" s="41"/>
      <c r="M49" s="42"/>
      <c r="N49" s="43"/>
      <c r="O49" s="55"/>
      <c r="P49" s="37"/>
      <c r="Q49" s="44">
        <f t="shared" si="3"/>
        <v>0</v>
      </c>
    </row>
    <row r="50" spans="1:17" x14ac:dyDescent="0.35">
      <c r="A50" s="36"/>
      <c r="B50" s="36"/>
      <c r="C50" s="44" t="e">
        <f>VLOOKUP(B50,'REF_Kpsw '!$A$1:$D$202,2,FALSE)</f>
        <v>#N/A</v>
      </c>
      <c r="D50" s="38"/>
      <c r="E50" s="39"/>
      <c r="G50" s="41"/>
      <c r="H50" s="41"/>
      <c r="I50" s="42"/>
      <c r="J50" s="42"/>
      <c r="K50" s="41"/>
      <c r="L50" s="41"/>
      <c r="M50" s="42"/>
      <c r="N50" s="43"/>
      <c r="O50" s="55"/>
      <c r="P50" s="37"/>
      <c r="Q50" s="44">
        <f t="shared" si="3"/>
        <v>0</v>
      </c>
    </row>
    <row r="51" spans="1:17" x14ac:dyDescent="0.35">
      <c r="A51" s="36"/>
      <c r="B51" s="36"/>
      <c r="C51" s="44" t="e">
        <f>VLOOKUP(B51,'REF_Kpsw '!$A$1:$D$202,2,FALSE)</f>
        <v>#N/A</v>
      </c>
      <c r="D51" s="38"/>
      <c r="E51" s="39"/>
      <c r="G51" s="41"/>
      <c r="H51" s="41"/>
      <c r="I51" s="42"/>
      <c r="J51" s="42"/>
      <c r="K51" s="41"/>
      <c r="L51" s="41"/>
      <c r="M51" s="42"/>
      <c r="N51" s="43"/>
      <c r="O51" s="55"/>
      <c r="P51" s="37"/>
      <c r="Q51" s="44">
        <f t="shared" si="3"/>
        <v>0</v>
      </c>
    </row>
    <row r="52" spans="1:17" x14ac:dyDescent="0.35">
      <c r="A52" s="36"/>
      <c r="B52" s="36"/>
      <c r="C52" s="44" t="e">
        <f>VLOOKUP(B52,'REF_Kpsw '!$A$1:$D$202,2,FALSE)</f>
        <v>#N/A</v>
      </c>
      <c r="D52" s="38"/>
      <c r="E52" s="39"/>
      <c r="G52" s="41"/>
      <c r="H52" s="41"/>
      <c r="I52" s="42"/>
      <c r="J52" s="42"/>
      <c r="K52" s="41"/>
      <c r="L52" s="41"/>
      <c r="M52" s="42"/>
      <c r="N52" s="43"/>
      <c r="O52" s="55"/>
      <c r="P52" s="37"/>
      <c r="Q52" s="44">
        <f t="shared" si="3"/>
        <v>0</v>
      </c>
    </row>
    <row r="53" spans="1:17" x14ac:dyDescent="0.35">
      <c r="A53" s="36"/>
      <c r="B53" s="36"/>
      <c r="C53" s="44" t="e">
        <f>VLOOKUP(B53,'REF_Kpsw '!$A$1:$D$202,2,FALSE)</f>
        <v>#N/A</v>
      </c>
      <c r="D53" s="38"/>
      <c r="E53" s="39"/>
      <c r="G53" s="41"/>
      <c r="H53" s="41"/>
      <c r="I53" s="42"/>
      <c r="J53" s="42"/>
      <c r="K53" s="41"/>
      <c r="L53" s="41"/>
      <c r="M53" s="42"/>
      <c r="N53" s="43"/>
      <c r="O53" s="55"/>
      <c r="P53" s="37"/>
      <c r="Q53" s="44">
        <f t="shared" si="3"/>
        <v>0</v>
      </c>
    </row>
    <row r="54" spans="1:17" x14ac:dyDescent="0.35">
      <c r="A54" s="36"/>
      <c r="B54" s="36"/>
      <c r="C54" s="44" t="e">
        <f>VLOOKUP(B54,'REF_Kpsw '!$A$1:$D$202,2,FALSE)</f>
        <v>#N/A</v>
      </c>
      <c r="D54" s="38"/>
      <c r="E54" s="39"/>
      <c r="G54" s="41"/>
      <c r="H54" s="41"/>
      <c r="I54" s="42"/>
      <c r="J54" s="42"/>
      <c r="K54" s="41"/>
      <c r="L54" s="41"/>
      <c r="M54" s="42"/>
      <c r="N54" s="43"/>
      <c r="O54" s="55"/>
      <c r="P54" s="37"/>
      <c r="Q54" s="44">
        <f t="shared" si="3"/>
        <v>0</v>
      </c>
    </row>
    <row r="55" spans="1:17" x14ac:dyDescent="0.35">
      <c r="A55" s="36"/>
      <c r="B55" s="36"/>
      <c r="C55" s="44" t="e">
        <f>VLOOKUP(B55,'REF_Kpsw '!$A$1:$D$202,2,FALSE)</f>
        <v>#N/A</v>
      </c>
      <c r="D55" s="38"/>
      <c r="E55" s="39"/>
      <c r="G55" s="41"/>
      <c r="H55" s="41"/>
      <c r="I55" s="42"/>
      <c r="J55" s="42"/>
      <c r="K55" s="41"/>
      <c r="L55" s="41"/>
      <c r="M55" s="42"/>
      <c r="N55" s="43"/>
      <c r="O55" s="55"/>
      <c r="P55" s="37"/>
      <c r="Q55" s="44">
        <f t="shared" si="3"/>
        <v>0</v>
      </c>
    </row>
    <row r="56" spans="1:17" x14ac:dyDescent="0.35">
      <c r="A56" s="36"/>
      <c r="B56" s="36"/>
      <c r="C56" s="44" t="e">
        <f>VLOOKUP(B56,'REF_Kpsw '!$A$1:$D$202,2,FALSE)</f>
        <v>#N/A</v>
      </c>
      <c r="D56" s="38"/>
      <c r="E56" s="39"/>
      <c r="G56" s="41"/>
      <c r="H56" s="41"/>
      <c r="I56" s="42"/>
      <c r="J56" s="42"/>
      <c r="K56" s="41"/>
      <c r="L56" s="41"/>
      <c r="M56" s="42"/>
      <c r="N56" s="43"/>
      <c r="O56" s="55"/>
      <c r="P56" s="37"/>
      <c r="Q56" s="44">
        <f t="shared" si="3"/>
        <v>0</v>
      </c>
    </row>
    <row r="57" spans="1:17" x14ac:dyDescent="0.35">
      <c r="A57" s="36"/>
      <c r="B57" s="36"/>
      <c r="C57" s="44" t="e">
        <f>VLOOKUP(B57,'REF_Kpsw '!$A$1:$D$202,2,FALSE)</f>
        <v>#N/A</v>
      </c>
      <c r="D57" s="38"/>
      <c r="E57" s="39"/>
      <c r="G57" s="41"/>
      <c r="H57" s="41"/>
      <c r="I57" s="42"/>
      <c r="J57" s="42"/>
      <c r="K57" s="41"/>
      <c r="L57" s="41"/>
      <c r="M57" s="42"/>
      <c r="N57" s="43"/>
      <c r="O57" s="55"/>
      <c r="P57" s="37"/>
      <c r="Q57" s="44">
        <f t="shared" si="3"/>
        <v>0</v>
      </c>
    </row>
    <row r="58" spans="1:17" x14ac:dyDescent="0.35">
      <c r="A58" s="36"/>
      <c r="B58" s="36"/>
      <c r="C58" s="44" t="e">
        <f>VLOOKUP(B58,'REF_Kpsw '!$A$1:$D$202,2,FALSE)</f>
        <v>#N/A</v>
      </c>
      <c r="D58" s="38"/>
      <c r="E58" s="39"/>
      <c r="G58" s="41"/>
      <c r="H58" s="41"/>
      <c r="I58" s="42"/>
      <c r="J58" s="42"/>
      <c r="K58" s="41"/>
      <c r="L58" s="41"/>
      <c r="M58" s="42"/>
      <c r="N58" s="43"/>
      <c r="O58" s="55"/>
      <c r="P58" s="37"/>
      <c r="Q58" s="44">
        <f t="shared" si="3"/>
        <v>0</v>
      </c>
    </row>
    <row r="59" spans="1:17" x14ac:dyDescent="0.35">
      <c r="A59" s="36"/>
      <c r="B59" s="36"/>
      <c r="C59" s="44" t="e">
        <f>VLOOKUP(B59,'REF_Kpsw '!$A$1:$D$202,2,FALSE)</f>
        <v>#N/A</v>
      </c>
      <c r="D59" s="38"/>
      <c r="E59" s="39"/>
      <c r="G59" s="41"/>
      <c r="H59" s="41"/>
      <c r="I59" s="42"/>
      <c r="J59" s="42"/>
      <c r="K59" s="41"/>
      <c r="L59" s="41"/>
      <c r="M59" s="42"/>
      <c r="N59" s="43"/>
      <c r="O59" s="55"/>
      <c r="P59" s="37"/>
      <c r="Q59" s="44">
        <f t="shared" si="3"/>
        <v>0</v>
      </c>
    </row>
    <row r="60" spans="1:17" x14ac:dyDescent="0.35">
      <c r="A60" s="36"/>
      <c r="B60" s="36"/>
      <c r="C60" s="44" t="e">
        <f>VLOOKUP(B60,'REF_Kpsw '!$A$1:$D$202,2,FALSE)</f>
        <v>#N/A</v>
      </c>
      <c r="D60" s="38"/>
      <c r="E60" s="39"/>
      <c r="G60" s="41"/>
      <c r="H60" s="41"/>
      <c r="I60" s="42"/>
      <c r="J60" s="42"/>
      <c r="K60" s="41"/>
      <c r="L60" s="41"/>
      <c r="M60" s="42"/>
      <c r="N60" s="43"/>
      <c r="O60" s="55"/>
      <c r="P60" s="37"/>
      <c r="Q60" s="44">
        <f t="shared" si="3"/>
        <v>0</v>
      </c>
    </row>
    <row r="61" spans="1:17" x14ac:dyDescent="0.35">
      <c r="A61" s="36"/>
      <c r="B61" s="36"/>
      <c r="C61" s="44" t="e">
        <f>VLOOKUP(B61,'REF_Kpsw '!$A$1:$D$202,2,FALSE)</f>
        <v>#N/A</v>
      </c>
      <c r="D61" s="38"/>
      <c r="E61" s="39"/>
      <c r="G61" s="41"/>
      <c r="H61" s="41"/>
      <c r="I61" s="42"/>
      <c r="J61" s="42"/>
      <c r="K61" s="41"/>
      <c r="L61" s="41"/>
      <c r="M61" s="42"/>
      <c r="N61" s="43"/>
      <c r="O61" s="55"/>
      <c r="P61" s="37"/>
      <c r="Q61" s="44">
        <f t="shared" si="3"/>
        <v>0</v>
      </c>
    </row>
    <row r="62" spans="1:17" x14ac:dyDescent="0.35">
      <c r="A62" s="36"/>
      <c r="B62" s="36"/>
      <c r="C62" s="44" t="e">
        <f>VLOOKUP(B62,'REF_Kpsw '!$A$1:$D$202,2,FALSE)</f>
        <v>#N/A</v>
      </c>
      <c r="D62" s="38"/>
      <c r="E62" s="39"/>
      <c r="G62" s="41"/>
      <c r="H62" s="41"/>
      <c r="I62" s="42"/>
      <c r="J62" s="42"/>
      <c r="K62" s="41"/>
      <c r="L62" s="41"/>
      <c r="M62" s="42"/>
      <c r="N62" s="43"/>
      <c r="O62" s="55"/>
      <c r="P62" s="37"/>
      <c r="Q62" s="44">
        <f t="shared" si="3"/>
        <v>0</v>
      </c>
    </row>
    <row r="63" spans="1:17" x14ac:dyDescent="0.35">
      <c r="A63" s="36"/>
      <c r="B63" s="36"/>
      <c r="C63" s="44" t="e">
        <f>VLOOKUP(B63,'REF_Kpsw '!$A$1:$D$202,2,FALSE)</f>
        <v>#N/A</v>
      </c>
      <c r="D63" s="38"/>
      <c r="E63" s="39"/>
      <c r="G63" s="41"/>
      <c r="H63" s="41"/>
      <c r="I63" s="42"/>
      <c r="J63" s="42"/>
      <c r="K63" s="41"/>
      <c r="L63" s="41"/>
      <c r="M63" s="42"/>
      <c r="N63" s="43"/>
      <c r="O63" s="55"/>
      <c r="P63" s="37"/>
      <c r="Q63" s="44">
        <f t="shared" si="3"/>
        <v>0</v>
      </c>
    </row>
    <row r="64" spans="1:17" x14ac:dyDescent="0.35">
      <c r="A64" s="36"/>
      <c r="B64" s="36"/>
      <c r="C64" s="44" t="e">
        <f>VLOOKUP(B64,'REF_Kpsw '!$A$1:$D$202,2,FALSE)</f>
        <v>#N/A</v>
      </c>
      <c r="D64" s="38"/>
      <c r="E64" s="39"/>
      <c r="G64" s="41"/>
      <c r="H64" s="41"/>
      <c r="I64" s="42"/>
      <c r="J64" s="42"/>
      <c r="K64" s="41"/>
      <c r="L64" s="41"/>
      <c r="M64" s="42"/>
      <c r="N64" s="43"/>
      <c r="O64" s="55"/>
      <c r="P64" s="37"/>
      <c r="Q64" s="44">
        <f t="shared" si="3"/>
        <v>0</v>
      </c>
    </row>
    <row r="65" spans="1:17" x14ac:dyDescent="0.35">
      <c r="A65" s="36"/>
      <c r="B65" s="36"/>
      <c r="C65" s="44" t="e">
        <f>VLOOKUP(B65,'REF_Kpsw '!$A$1:$D$202,2,FALSE)</f>
        <v>#N/A</v>
      </c>
      <c r="D65" s="38"/>
      <c r="E65" s="39"/>
      <c r="G65" s="41"/>
      <c r="H65" s="41"/>
      <c r="I65" s="42"/>
      <c r="J65" s="42"/>
      <c r="K65" s="41"/>
      <c r="L65" s="41"/>
      <c r="M65" s="42"/>
      <c r="N65" s="43"/>
      <c r="O65" s="55"/>
      <c r="P65" s="37"/>
      <c r="Q65" s="44">
        <f t="shared" si="3"/>
        <v>0</v>
      </c>
    </row>
    <row r="66" spans="1:17" x14ac:dyDescent="0.35">
      <c r="A66" s="36"/>
      <c r="B66" s="36"/>
      <c r="C66" s="44" t="e">
        <f>VLOOKUP(B66,'REF_Kpsw '!$A$1:$D$202,2,FALSE)</f>
        <v>#N/A</v>
      </c>
      <c r="D66" s="38"/>
      <c r="E66" s="39"/>
      <c r="G66" s="41"/>
      <c r="H66" s="41"/>
      <c r="I66" s="42"/>
      <c r="J66" s="42"/>
      <c r="K66" s="41"/>
      <c r="L66" s="41"/>
      <c r="M66" s="42"/>
      <c r="N66" s="43"/>
      <c r="O66" s="55"/>
      <c r="P66" s="37"/>
      <c r="Q66" s="44">
        <f t="shared" si="3"/>
        <v>0</v>
      </c>
    </row>
    <row r="67" spans="1:17" x14ac:dyDescent="0.35">
      <c r="A67" s="36"/>
      <c r="B67" s="36"/>
      <c r="C67" s="44" t="e">
        <f>VLOOKUP(B67,'REF_Kpsw '!$A$1:$D$202,2,FALSE)</f>
        <v>#N/A</v>
      </c>
      <c r="D67" s="38"/>
      <c r="E67" s="39"/>
      <c r="G67" s="41"/>
      <c r="H67" s="41"/>
      <c r="I67" s="42"/>
      <c r="J67" s="42"/>
      <c r="K67" s="41"/>
      <c r="L67" s="41"/>
      <c r="M67" s="42"/>
      <c r="N67" s="43"/>
      <c r="O67" s="55"/>
      <c r="P67" s="37"/>
      <c r="Q67" s="44">
        <f t="shared" ref="Q67:Q130" si="4">IF($G67&gt;$J67,F67,IF($G67&lt;$I67, 0,0))</f>
        <v>0</v>
      </c>
    </row>
    <row r="68" spans="1:17" x14ac:dyDescent="0.35">
      <c r="A68" s="36"/>
      <c r="B68" s="36"/>
      <c r="C68" s="44" t="e">
        <f>VLOOKUP(B68,'REF_Kpsw '!$A$1:$D$202,2,FALSE)</f>
        <v>#N/A</v>
      </c>
      <c r="D68" s="38"/>
      <c r="E68" s="39"/>
      <c r="G68" s="41"/>
      <c r="H68" s="41"/>
      <c r="I68" s="42"/>
      <c r="J68" s="42"/>
      <c r="K68" s="41"/>
      <c r="L68" s="41"/>
      <c r="M68" s="42"/>
      <c r="N68" s="43"/>
      <c r="O68" s="55"/>
      <c r="P68" s="37"/>
      <c r="Q68" s="44">
        <f t="shared" si="4"/>
        <v>0</v>
      </c>
    </row>
    <row r="69" spans="1:17" x14ac:dyDescent="0.35">
      <c r="A69" s="36"/>
      <c r="B69" s="36"/>
      <c r="C69" s="44" t="e">
        <f>VLOOKUP(B69,'REF_Kpsw '!$A$1:$D$202,2,FALSE)</f>
        <v>#N/A</v>
      </c>
      <c r="D69" s="38"/>
      <c r="E69" s="39"/>
      <c r="G69" s="41"/>
      <c r="H69" s="41"/>
      <c r="I69" s="42"/>
      <c r="J69" s="42"/>
      <c r="K69" s="41"/>
      <c r="L69" s="41"/>
      <c r="M69" s="42"/>
      <c r="N69" s="43"/>
      <c r="O69" s="55"/>
      <c r="P69" s="37"/>
      <c r="Q69" s="44">
        <f t="shared" si="4"/>
        <v>0</v>
      </c>
    </row>
    <row r="70" spans="1:17" x14ac:dyDescent="0.35">
      <c r="A70" s="36"/>
      <c r="B70" s="36"/>
      <c r="C70" s="44" t="e">
        <f>VLOOKUP(B70,'REF_Kpsw '!$A$1:$D$202,2,FALSE)</f>
        <v>#N/A</v>
      </c>
      <c r="D70" s="38"/>
      <c r="E70" s="39"/>
      <c r="G70" s="41"/>
      <c r="H70" s="41"/>
      <c r="I70" s="42"/>
      <c r="J70" s="42"/>
      <c r="K70" s="41"/>
      <c r="L70" s="41"/>
      <c r="M70" s="42"/>
      <c r="N70" s="43"/>
      <c r="O70" s="55"/>
      <c r="P70" s="37"/>
      <c r="Q70" s="44">
        <f t="shared" si="4"/>
        <v>0</v>
      </c>
    </row>
    <row r="71" spans="1:17" x14ac:dyDescent="0.35">
      <c r="A71" s="36"/>
      <c r="B71" s="36"/>
      <c r="C71" s="44" t="e">
        <f>VLOOKUP(B71,'REF_Kpsw '!$A$1:$D$202,2,FALSE)</f>
        <v>#N/A</v>
      </c>
      <c r="D71" s="38"/>
      <c r="E71" s="39"/>
      <c r="G71" s="41"/>
      <c r="H71" s="41"/>
      <c r="I71" s="42"/>
      <c r="J71" s="42"/>
      <c r="K71" s="41"/>
      <c r="L71" s="41"/>
      <c r="M71" s="42"/>
      <c r="N71" s="43"/>
      <c r="O71" s="55"/>
      <c r="P71" s="37"/>
      <c r="Q71" s="44">
        <f t="shared" si="4"/>
        <v>0</v>
      </c>
    </row>
    <row r="72" spans="1:17" x14ac:dyDescent="0.35">
      <c r="A72" s="36"/>
      <c r="B72" s="36"/>
      <c r="C72" s="44" t="e">
        <f>VLOOKUP(B72,'REF_Kpsw '!$A$1:$D$202,2,FALSE)</f>
        <v>#N/A</v>
      </c>
      <c r="D72" s="38"/>
      <c r="E72" s="39"/>
      <c r="G72" s="41"/>
      <c r="H72" s="41"/>
      <c r="I72" s="42"/>
      <c r="J72" s="42"/>
      <c r="K72" s="41"/>
      <c r="L72" s="41"/>
      <c r="M72" s="42"/>
      <c r="N72" s="43"/>
      <c r="O72" s="55"/>
      <c r="P72" s="37"/>
      <c r="Q72" s="44">
        <f t="shared" si="4"/>
        <v>0</v>
      </c>
    </row>
    <row r="73" spans="1:17" x14ac:dyDescent="0.35">
      <c r="A73" s="36"/>
      <c r="B73" s="36"/>
      <c r="C73" s="44" t="e">
        <f>VLOOKUP(B73,'REF_Kpsw '!$A$1:$D$202,2,FALSE)</f>
        <v>#N/A</v>
      </c>
      <c r="D73" s="38"/>
      <c r="E73" s="39"/>
      <c r="G73" s="41"/>
      <c r="H73" s="41"/>
      <c r="I73" s="42"/>
      <c r="J73" s="42"/>
      <c r="K73" s="41"/>
      <c r="L73" s="41"/>
      <c r="M73" s="42"/>
      <c r="N73" s="43"/>
      <c r="O73" s="55"/>
      <c r="P73" s="37"/>
      <c r="Q73" s="44">
        <f t="shared" si="4"/>
        <v>0</v>
      </c>
    </row>
    <row r="74" spans="1:17" x14ac:dyDescent="0.35">
      <c r="A74" s="36"/>
      <c r="B74" s="36"/>
      <c r="C74" s="44" t="e">
        <f>VLOOKUP(B74,'REF_Kpsw '!$A$1:$D$202,2,FALSE)</f>
        <v>#N/A</v>
      </c>
      <c r="D74" s="38"/>
      <c r="E74" s="39"/>
      <c r="G74" s="41"/>
      <c r="H74" s="41"/>
      <c r="I74" s="42"/>
      <c r="J74" s="42"/>
      <c r="K74" s="41"/>
      <c r="L74" s="41"/>
      <c r="M74" s="42"/>
      <c r="N74" s="43"/>
      <c r="O74" s="55"/>
      <c r="P74" s="37"/>
      <c r="Q74" s="44">
        <f t="shared" si="4"/>
        <v>0</v>
      </c>
    </row>
    <row r="75" spans="1:17" x14ac:dyDescent="0.35">
      <c r="A75" s="36"/>
      <c r="B75" s="36"/>
      <c r="C75" s="44" t="e">
        <f>VLOOKUP(B75,'REF_Kpsw '!$A$1:$D$202,2,FALSE)</f>
        <v>#N/A</v>
      </c>
      <c r="D75" s="38"/>
      <c r="E75" s="39"/>
      <c r="G75" s="41"/>
      <c r="H75" s="41"/>
      <c r="I75" s="42"/>
      <c r="J75" s="42"/>
      <c r="K75" s="41"/>
      <c r="L75" s="41"/>
      <c r="M75" s="42"/>
      <c r="N75" s="43"/>
      <c r="O75" s="55"/>
      <c r="P75" s="37"/>
      <c r="Q75" s="44">
        <f t="shared" si="4"/>
        <v>0</v>
      </c>
    </row>
    <row r="76" spans="1:17" x14ac:dyDescent="0.35">
      <c r="A76" s="36"/>
      <c r="B76" s="36"/>
      <c r="C76" s="44" t="e">
        <f>VLOOKUP(B76,'REF_Kpsw '!$A$1:$D$202,2,FALSE)</f>
        <v>#N/A</v>
      </c>
      <c r="D76" s="38"/>
      <c r="E76" s="39"/>
      <c r="G76" s="41"/>
      <c r="H76" s="41"/>
      <c r="I76" s="42"/>
      <c r="J76" s="42"/>
      <c r="K76" s="41"/>
      <c r="L76" s="41"/>
      <c r="M76" s="42"/>
      <c r="N76" s="43"/>
      <c r="O76" s="55"/>
      <c r="P76" s="37"/>
      <c r="Q76" s="44">
        <f t="shared" si="4"/>
        <v>0</v>
      </c>
    </row>
    <row r="77" spans="1:17" x14ac:dyDescent="0.35">
      <c r="A77" s="36"/>
      <c r="B77" s="36"/>
      <c r="C77" s="44" t="e">
        <f>VLOOKUP(B77,'REF_Kpsw '!$A$1:$D$202,2,FALSE)</f>
        <v>#N/A</v>
      </c>
      <c r="D77" s="38"/>
      <c r="E77" s="39"/>
      <c r="G77" s="41"/>
      <c r="H77" s="41"/>
      <c r="I77" s="42"/>
      <c r="J77" s="42"/>
      <c r="K77" s="41"/>
      <c r="L77" s="41"/>
      <c r="M77" s="42"/>
      <c r="N77" s="43"/>
      <c r="O77" s="55"/>
      <c r="P77" s="37"/>
      <c r="Q77" s="44">
        <f t="shared" si="4"/>
        <v>0</v>
      </c>
    </row>
    <row r="78" spans="1:17" x14ac:dyDescent="0.35">
      <c r="A78" s="36"/>
      <c r="B78" s="36"/>
      <c r="C78" s="44" t="e">
        <f>VLOOKUP(B78,'REF_Kpsw '!$A$1:$D$202,2,FALSE)</f>
        <v>#N/A</v>
      </c>
      <c r="D78" s="38"/>
      <c r="E78" s="39"/>
      <c r="G78" s="41"/>
      <c r="H78" s="41"/>
      <c r="I78" s="42"/>
      <c r="J78" s="42"/>
      <c r="K78" s="41"/>
      <c r="L78" s="41"/>
      <c r="M78" s="42"/>
      <c r="N78" s="43"/>
      <c r="O78" s="55"/>
      <c r="P78" s="37"/>
      <c r="Q78" s="44">
        <f t="shared" si="4"/>
        <v>0</v>
      </c>
    </row>
    <row r="79" spans="1:17" x14ac:dyDescent="0.35">
      <c r="A79" s="36"/>
      <c r="B79" s="36"/>
      <c r="C79" s="44" t="e">
        <f>VLOOKUP(B79,'REF_Kpsw '!$A$1:$D$202,2,FALSE)</f>
        <v>#N/A</v>
      </c>
      <c r="D79" s="38"/>
      <c r="E79" s="39"/>
      <c r="G79" s="41"/>
      <c r="H79" s="41"/>
      <c r="I79" s="42"/>
      <c r="J79" s="42"/>
      <c r="K79" s="41"/>
      <c r="L79" s="41"/>
      <c r="M79" s="42"/>
      <c r="N79" s="43"/>
      <c r="O79" s="55"/>
      <c r="P79" s="37"/>
      <c r="Q79" s="44">
        <f t="shared" si="4"/>
        <v>0</v>
      </c>
    </row>
    <row r="80" spans="1:17" x14ac:dyDescent="0.35">
      <c r="A80" s="36"/>
      <c r="B80" s="36"/>
      <c r="C80" s="44" t="e">
        <f>VLOOKUP(B80,'REF_Kpsw '!$A$1:$D$202,2,FALSE)</f>
        <v>#N/A</v>
      </c>
      <c r="D80" s="38"/>
      <c r="E80" s="39"/>
      <c r="G80" s="41"/>
      <c r="H80" s="41"/>
      <c r="I80" s="42"/>
      <c r="J80" s="42"/>
      <c r="K80" s="41"/>
      <c r="L80" s="41"/>
      <c r="M80" s="42"/>
      <c r="N80" s="43"/>
      <c r="O80" s="55"/>
      <c r="P80" s="37"/>
      <c r="Q80" s="44">
        <f t="shared" si="4"/>
        <v>0</v>
      </c>
    </row>
    <row r="81" spans="1:17" x14ac:dyDescent="0.35">
      <c r="A81" s="36"/>
      <c r="B81" s="36"/>
      <c r="C81" s="44" t="e">
        <f>VLOOKUP(B81,'REF_Kpsw '!$A$1:$D$202,2,FALSE)</f>
        <v>#N/A</v>
      </c>
      <c r="D81" s="38"/>
      <c r="E81" s="39"/>
      <c r="G81" s="41"/>
      <c r="H81" s="41"/>
      <c r="I81" s="42"/>
      <c r="J81" s="42"/>
      <c r="K81" s="41"/>
      <c r="L81" s="41"/>
      <c r="M81" s="42"/>
      <c r="N81" s="43"/>
      <c r="O81" s="55"/>
      <c r="P81" s="37"/>
      <c r="Q81" s="44">
        <f t="shared" si="4"/>
        <v>0</v>
      </c>
    </row>
    <row r="82" spans="1:17" x14ac:dyDescent="0.35">
      <c r="A82" s="36"/>
      <c r="B82" s="36"/>
      <c r="C82" s="44" t="e">
        <f>VLOOKUP(B82,'REF_Kpsw '!$A$1:$D$202,2,FALSE)</f>
        <v>#N/A</v>
      </c>
      <c r="D82" s="38"/>
      <c r="E82" s="39"/>
      <c r="G82" s="41"/>
      <c r="H82" s="41"/>
      <c r="I82" s="42"/>
      <c r="J82" s="42"/>
      <c r="K82" s="41"/>
      <c r="L82" s="41"/>
      <c r="M82" s="42"/>
      <c r="N82" s="43"/>
      <c r="O82" s="55"/>
      <c r="P82" s="37"/>
      <c r="Q82" s="44">
        <f t="shared" si="4"/>
        <v>0</v>
      </c>
    </row>
    <row r="83" spans="1:17" x14ac:dyDescent="0.35">
      <c r="A83" s="36"/>
      <c r="B83" s="36"/>
      <c r="C83" s="44" t="e">
        <f>VLOOKUP(B83,'REF_Kpsw '!$A$1:$D$202,2,FALSE)</f>
        <v>#N/A</v>
      </c>
      <c r="D83" s="38"/>
      <c r="E83" s="39"/>
      <c r="G83" s="41"/>
      <c r="H83" s="41"/>
      <c r="I83" s="42"/>
      <c r="J83" s="42"/>
      <c r="K83" s="41"/>
      <c r="L83" s="41"/>
      <c r="M83" s="42"/>
      <c r="N83" s="43"/>
      <c r="O83" s="55"/>
      <c r="P83" s="37"/>
      <c r="Q83" s="44">
        <f t="shared" si="4"/>
        <v>0</v>
      </c>
    </row>
    <row r="84" spans="1:17" x14ac:dyDescent="0.35">
      <c r="A84" s="36"/>
      <c r="B84" s="36"/>
      <c r="C84" s="44" t="e">
        <f>VLOOKUP(B84,'REF_Kpsw '!$A$1:$D$202,2,FALSE)</f>
        <v>#N/A</v>
      </c>
      <c r="D84" s="38"/>
      <c r="E84" s="39"/>
      <c r="G84" s="41"/>
      <c r="H84" s="41"/>
      <c r="I84" s="42"/>
      <c r="J84" s="42"/>
      <c r="K84" s="41"/>
      <c r="L84" s="41"/>
      <c r="M84" s="42"/>
      <c r="N84" s="43"/>
      <c r="O84" s="55"/>
      <c r="P84" s="37"/>
      <c r="Q84" s="44">
        <f t="shared" si="4"/>
        <v>0</v>
      </c>
    </row>
    <row r="85" spans="1:17" x14ac:dyDescent="0.35">
      <c r="A85" s="36"/>
      <c r="B85" s="36"/>
      <c r="C85" s="44" t="e">
        <f>VLOOKUP(B85,'REF_Kpsw '!$A$1:$D$202,2,FALSE)</f>
        <v>#N/A</v>
      </c>
      <c r="D85" s="38"/>
      <c r="E85" s="39"/>
      <c r="G85" s="41"/>
      <c r="H85" s="41"/>
      <c r="I85" s="42"/>
      <c r="J85" s="42"/>
      <c r="K85" s="41"/>
      <c r="L85" s="41"/>
      <c r="M85" s="42"/>
      <c r="N85" s="43"/>
      <c r="O85" s="55"/>
      <c r="P85" s="37"/>
      <c r="Q85" s="44">
        <f t="shared" si="4"/>
        <v>0</v>
      </c>
    </row>
    <row r="86" spans="1:17" x14ac:dyDescent="0.35">
      <c r="A86" s="36"/>
      <c r="B86" s="36"/>
      <c r="C86" s="44" t="e">
        <f>VLOOKUP(B86,'REF_Kpsw '!$A$1:$D$202,2,FALSE)</f>
        <v>#N/A</v>
      </c>
      <c r="D86" s="38"/>
      <c r="E86" s="39"/>
      <c r="G86" s="41"/>
      <c r="H86" s="41"/>
      <c r="I86" s="42"/>
      <c r="J86" s="42"/>
      <c r="K86" s="41"/>
      <c r="L86" s="41"/>
      <c r="M86" s="42"/>
      <c r="N86" s="43"/>
      <c r="O86" s="55"/>
      <c r="P86" s="37"/>
      <c r="Q86" s="44">
        <f t="shared" si="4"/>
        <v>0</v>
      </c>
    </row>
    <row r="87" spans="1:17" x14ac:dyDescent="0.35">
      <c r="A87" s="36"/>
      <c r="B87" s="36"/>
      <c r="C87" s="44" t="e">
        <f>VLOOKUP(B87,'REF_Kpsw '!$A$1:$D$202,2,FALSE)</f>
        <v>#N/A</v>
      </c>
      <c r="D87" s="38"/>
      <c r="E87" s="39"/>
      <c r="G87" s="41"/>
      <c r="H87" s="41"/>
      <c r="I87" s="42"/>
      <c r="J87" s="42"/>
      <c r="K87" s="41"/>
      <c r="L87" s="41"/>
      <c r="M87" s="42"/>
      <c r="N87" s="43"/>
      <c r="O87" s="55"/>
      <c r="P87" s="37"/>
      <c r="Q87" s="44">
        <f t="shared" si="4"/>
        <v>0</v>
      </c>
    </row>
    <row r="88" spans="1:17" x14ac:dyDescent="0.35">
      <c r="A88" s="36"/>
      <c r="B88" s="36"/>
      <c r="C88" s="44" t="e">
        <f>VLOOKUP(B88,'REF_Kpsw '!$A$1:$D$202,2,FALSE)</f>
        <v>#N/A</v>
      </c>
      <c r="D88" s="38"/>
      <c r="E88" s="39"/>
      <c r="G88" s="41"/>
      <c r="H88" s="41"/>
      <c r="I88" s="42"/>
      <c r="J88" s="42"/>
      <c r="K88" s="41"/>
      <c r="L88" s="41"/>
      <c r="M88" s="42"/>
      <c r="N88" s="43"/>
      <c r="O88" s="55"/>
      <c r="P88" s="37"/>
      <c r="Q88" s="44">
        <f t="shared" si="4"/>
        <v>0</v>
      </c>
    </row>
    <row r="89" spans="1:17" x14ac:dyDescent="0.35">
      <c r="A89" s="36"/>
      <c r="B89" s="36"/>
      <c r="C89" s="44" t="e">
        <f>VLOOKUP(B89,'REF_Kpsw '!$A$1:$D$202,2,FALSE)</f>
        <v>#N/A</v>
      </c>
      <c r="D89" s="38"/>
      <c r="E89" s="39"/>
      <c r="G89" s="41"/>
      <c r="H89" s="41"/>
      <c r="I89" s="42"/>
      <c r="J89" s="42"/>
      <c r="K89" s="41"/>
      <c r="L89" s="41"/>
      <c r="M89" s="42"/>
      <c r="N89" s="43"/>
      <c r="O89" s="55"/>
      <c r="P89" s="37"/>
      <c r="Q89" s="44">
        <f t="shared" si="4"/>
        <v>0</v>
      </c>
    </row>
    <row r="90" spans="1:17" x14ac:dyDescent="0.35">
      <c r="A90" s="36"/>
      <c r="B90" s="36"/>
      <c r="C90" s="44" t="e">
        <f>VLOOKUP(B90,'REF_Kpsw '!$A$1:$D$202,2,FALSE)</f>
        <v>#N/A</v>
      </c>
      <c r="D90" s="38"/>
      <c r="E90" s="39"/>
      <c r="G90" s="41"/>
      <c r="H90" s="41"/>
      <c r="I90" s="42"/>
      <c r="J90" s="42"/>
      <c r="K90" s="41"/>
      <c r="L90" s="41"/>
      <c r="M90" s="42"/>
      <c r="N90" s="43"/>
      <c r="O90" s="55"/>
      <c r="P90" s="37"/>
      <c r="Q90" s="44">
        <f t="shared" si="4"/>
        <v>0</v>
      </c>
    </row>
    <row r="91" spans="1:17" x14ac:dyDescent="0.35">
      <c r="A91" s="36"/>
      <c r="B91" s="36"/>
      <c r="C91" s="44" t="e">
        <f>VLOOKUP(B91,'REF_Kpsw '!$A$1:$D$202,2,FALSE)</f>
        <v>#N/A</v>
      </c>
      <c r="D91" s="38"/>
      <c r="E91" s="39"/>
      <c r="G91" s="41"/>
      <c r="H91" s="41"/>
      <c r="I91" s="42"/>
      <c r="J91" s="42"/>
      <c r="K91" s="41"/>
      <c r="L91" s="41"/>
      <c r="M91" s="42"/>
      <c r="N91" s="43"/>
      <c r="O91" s="55"/>
      <c r="P91" s="37"/>
      <c r="Q91" s="44">
        <f t="shared" si="4"/>
        <v>0</v>
      </c>
    </row>
    <row r="92" spans="1:17" x14ac:dyDescent="0.35">
      <c r="A92" s="36"/>
      <c r="B92" s="36"/>
      <c r="C92" s="44" t="e">
        <f>VLOOKUP(B92,'REF_Kpsw '!$A$1:$D$202,2,FALSE)</f>
        <v>#N/A</v>
      </c>
      <c r="D92" s="38"/>
      <c r="E92" s="39"/>
      <c r="G92" s="41"/>
      <c r="H92" s="41"/>
      <c r="I92" s="42"/>
      <c r="J92" s="42"/>
      <c r="K92" s="41"/>
      <c r="L92" s="41"/>
      <c r="M92" s="42"/>
      <c r="N92" s="43"/>
      <c r="O92" s="55"/>
      <c r="P92" s="37"/>
      <c r="Q92" s="44">
        <f t="shared" si="4"/>
        <v>0</v>
      </c>
    </row>
    <row r="93" spans="1:17" x14ac:dyDescent="0.35">
      <c r="A93" s="36"/>
      <c r="B93" s="36"/>
      <c r="C93" s="44" t="e">
        <f>VLOOKUP(B93,'REF_Kpsw '!$A$1:$D$202,2,FALSE)</f>
        <v>#N/A</v>
      </c>
      <c r="D93" s="38"/>
      <c r="E93" s="39"/>
      <c r="G93" s="41"/>
      <c r="H93" s="41"/>
      <c r="I93" s="42"/>
      <c r="J93" s="42"/>
      <c r="K93" s="41"/>
      <c r="L93" s="41"/>
      <c r="M93" s="42"/>
      <c r="N93" s="43"/>
      <c r="O93" s="55"/>
      <c r="P93" s="37"/>
      <c r="Q93" s="44">
        <f t="shared" si="4"/>
        <v>0</v>
      </c>
    </row>
    <row r="94" spans="1:17" x14ac:dyDescent="0.35">
      <c r="A94" s="36"/>
      <c r="B94" s="36"/>
      <c r="C94" s="44" t="e">
        <f>VLOOKUP(B94,'REF_Kpsw '!$A$1:$D$202,2,FALSE)</f>
        <v>#N/A</v>
      </c>
      <c r="D94" s="38"/>
      <c r="E94" s="39"/>
      <c r="G94" s="41"/>
      <c r="H94" s="41"/>
      <c r="I94" s="42"/>
      <c r="J94" s="42"/>
      <c r="K94" s="41"/>
      <c r="L94" s="41"/>
      <c r="M94" s="42"/>
      <c r="N94" s="43"/>
      <c r="O94" s="55"/>
      <c r="P94" s="37"/>
      <c r="Q94" s="44">
        <f t="shared" si="4"/>
        <v>0</v>
      </c>
    </row>
    <row r="95" spans="1:17" x14ac:dyDescent="0.35">
      <c r="A95" s="36"/>
      <c r="B95" s="36"/>
      <c r="C95" s="44" t="e">
        <f>VLOOKUP(B95,'REF_Kpsw '!$A$1:$D$202,2,FALSE)</f>
        <v>#N/A</v>
      </c>
      <c r="D95" s="38"/>
      <c r="E95" s="39"/>
      <c r="G95" s="41"/>
      <c r="H95" s="41"/>
      <c r="I95" s="42"/>
      <c r="J95" s="42"/>
      <c r="K95" s="41"/>
      <c r="L95" s="41"/>
      <c r="M95" s="42"/>
      <c r="N95" s="43"/>
      <c r="O95" s="55"/>
      <c r="P95" s="37"/>
      <c r="Q95" s="44">
        <f t="shared" si="4"/>
        <v>0</v>
      </c>
    </row>
    <row r="96" spans="1:17" x14ac:dyDescent="0.35">
      <c r="A96" s="36"/>
      <c r="B96" s="36"/>
      <c r="C96" s="44" t="e">
        <f>VLOOKUP(B96,'REF_Kpsw '!$A$1:$D$202,2,FALSE)</f>
        <v>#N/A</v>
      </c>
      <c r="D96" s="38"/>
      <c r="E96" s="39"/>
      <c r="G96" s="41"/>
      <c r="H96" s="41"/>
      <c r="I96" s="42"/>
      <c r="J96" s="42"/>
      <c r="K96" s="41"/>
      <c r="L96" s="41"/>
      <c r="M96" s="42"/>
      <c r="N96" s="43"/>
      <c r="O96" s="55"/>
      <c r="P96" s="37"/>
      <c r="Q96" s="44">
        <f t="shared" si="4"/>
        <v>0</v>
      </c>
    </row>
    <row r="97" spans="1:17" x14ac:dyDescent="0.35">
      <c r="A97" s="36"/>
      <c r="B97" s="36"/>
      <c r="C97" s="44" t="e">
        <f>VLOOKUP(B97,'REF_Kpsw '!$A$1:$D$202,2,FALSE)</f>
        <v>#N/A</v>
      </c>
      <c r="D97" s="38"/>
      <c r="E97" s="39"/>
      <c r="G97" s="41"/>
      <c r="H97" s="41"/>
      <c r="I97" s="42"/>
      <c r="J97" s="42"/>
      <c r="K97" s="41"/>
      <c r="L97" s="41"/>
      <c r="M97" s="42"/>
      <c r="N97" s="43"/>
      <c r="O97" s="55"/>
      <c r="P97" s="37"/>
      <c r="Q97" s="44">
        <f t="shared" si="4"/>
        <v>0</v>
      </c>
    </row>
    <row r="98" spans="1:17" x14ac:dyDescent="0.35">
      <c r="A98" s="36"/>
      <c r="B98" s="36"/>
      <c r="C98" s="44" t="e">
        <f>VLOOKUP(B98,'REF_Kpsw '!$A$1:$D$202,2,FALSE)</f>
        <v>#N/A</v>
      </c>
      <c r="D98" s="38"/>
      <c r="E98" s="39"/>
      <c r="G98" s="41"/>
      <c r="H98" s="41"/>
      <c r="I98" s="42"/>
      <c r="J98" s="42"/>
      <c r="K98" s="41"/>
      <c r="L98" s="41"/>
      <c r="M98" s="42"/>
      <c r="N98" s="43"/>
      <c r="O98" s="55"/>
      <c r="P98" s="37"/>
      <c r="Q98" s="44">
        <f t="shared" si="4"/>
        <v>0</v>
      </c>
    </row>
    <row r="99" spans="1:17" x14ac:dyDescent="0.35">
      <c r="A99" s="36"/>
      <c r="B99" s="36"/>
      <c r="C99" s="44" t="e">
        <f>VLOOKUP(B99,'REF_Kpsw '!$A$1:$D$202,2,FALSE)</f>
        <v>#N/A</v>
      </c>
      <c r="D99" s="38"/>
      <c r="E99" s="39"/>
      <c r="G99" s="41"/>
      <c r="H99" s="41"/>
      <c r="I99" s="42"/>
      <c r="J99" s="42"/>
      <c r="K99" s="41"/>
      <c r="L99" s="41"/>
      <c r="M99" s="42"/>
      <c r="N99" s="43"/>
      <c r="O99" s="55"/>
      <c r="P99" s="37"/>
      <c r="Q99" s="44">
        <f t="shared" si="4"/>
        <v>0</v>
      </c>
    </row>
    <row r="100" spans="1:17" x14ac:dyDescent="0.35">
      <c r="A100" s="36"/>
      <c r="B100" s="36"/>
      <c r="C100" s="44" t="e">
        <f>VLOOKUP(B100,'REF_Kpsw '!$A$1:$D$202,2,FALSE)</f>
        <v>#N/A</v>
      </c>
      <c r="D100" s="38"/>
      <c r="E100" s="39"/>
      <c r="G100" s="41"/>
      <c r="H100" s="41"/>
      <c r="I100" s="42"/>
      <c r="J100" s="42"/>
      <c r="K100" s="41"/>
      <c r="L100" s="41"/>
      <c r="M100" s="42"/>
      <c r="N100" s="43"/>
      <c r="O100" s="55"/>
      <c r="P100" s="37"/>
      <c r="Q100" s="44">
        <f t="shared" si="4"/>
        <v>0</v>
      </c>
    </row>
    <row r="101" spans="1:17" x14ac:dyDescent="0.35">
      <c r="A101" s="36"/>
      <c r="B101" s="36"/>
      <c r="C101" s="44" t="e">
        <f>VLOOKUP(B101,'REF_Kpsw '!$A$1:$D$202,2,FALSE)</f>
        <v>#N/A</v>
      </c>
      <c r="D101" s="38"/>
      <c r="E101" s="39"/>
      <c r="G101" s="41"/>
      <c r="H101" s="41"/>
      <c r="I101" s="42"/>
      <c r="J101" s="42"/>
      <c r="K101" s="41"/>
      <c r="L101" s="41"/>
      <c r="M101" s="42"/>
      <c r="N101" s="43"/>
      <c r="O101" s="55"/>
      <c r="P101" s="37"/>
      <c r="Q101" s="44">
        <f t="shared" si="4"/>
        <v>0</v>
      </c>
    </row>
    <row r="102" spans="1:17" x14ac:dyDescent="0.35">
      <c r="A102" s="36"/>
      <c r="B102" s="36"/>
      <c r="C102" s="44" t="e">
        <f>VLOOKUP(B102,'REF_Kpsw '!$A$1:$D$202,2,FALSE)</f>
        <v>#N/A</v>
      </c>
      <c r="D102" s="38"/>
      <c r="E102" s="39"/>
      <c r="G102" s="41"/>
      <c r="H102" s="41"/>
      <c r="I102" s="42"/>
      <c r="J102" s="42"/>
      <c r="K102" s="41"/>
      <c r="L102" s="41"/>
      <c r="M102" s="42"/>
      <c r="N102" s="43"/>
      <c r="O102" s="55"/>
      <c r="P102" s="37"/>
      <c r="Q102" s="44">
        <f t="shared" si="4"/>
        <v>0</v>
      </c>
    </row>
    <row r="103" spans="1:17" x14ac:dyDescent="0.35">
      <c r="A103" s="36"/>
      <c r="B103" s="36"/>
      <c r="C103" s="44" t="e">
        <f>VLOOKUP(B103,'REF_Kpsw '!$A$1:$D$202,2,FALSE)</f>
        <v>#N/A</v>
      </c>
      <c r="D103" s="38"/>
      <c r="E103" s="39"/>
      <c r="G103" s="41"/>
      <c r="H103" s="41"/>
      <c r="I103" s="42"/>
      <c r="J103" s="42"/>
      <c r="K103" s="41"/>
      <c r="L103" s="41"/>
      <c r="M103" s="42"/>
      <c r="N103" s="43"/>
      <c r="O103" s="55"/>
      <c r="P103" s="37"/>
      <c r="Q103" s="44">
        <f t="shared" si="4"/>
        <v>0</v>
      </c>
    </row>
    <row r="104" spans="1:17" x14ac:dyDescent="0.35">
      <c r="A104" s="36"/>
      <c r="B104" s="36"/>
      <c r="C104" s="44" t="e">
        <f>VLOOKUP(B104,'REF_Kpsw '!$A$1:$D$202,2,FALSE)</f>
        <v>#N/A</v>
      </c>
      <c r="D104" s="38"/>
      <c r="E104" s="39"/>
      <c r="G104" s="41"/>
      <c r="H104" s="41"/>
      <c r="I104" s="42"/>
      <c r="J104" s="42"/>
      <c r="K104" s="41"/>
      <c r="L104" s="41"/>
      <c r="M104" s="42"/>
      <c r="N104" s="43"/>
      <c r="O104" s="55"/>
      <c r="P104" s="37"/>
      <c r="Q104" s="44">
        <f t="shared" si="4"/>
        <v>0</v>
      </c>
    </row>
    <row r="105" spans="1:17" x14ac:dyDescent="0.35">
      <c r="A105" s="36"/>
      <c r="B105" s="36"/>
      <c r="C105" s="44" t="e">
        <f>VLOOKUP(B105,'REF_Kpsw '!$A$1:$D$202,2,FALSE)</f>
        <v>#N/A</v>
      </c>
      <c r="D105" s="38"/>
      <c r="E105" s="39"/>
      <c r="G105" s="41"/>
      <c r="H105" s="41"/>
      <c r="I105" s="42"/>
      <c r="J105" s="42"/>
      <c r="K105" s="41"/>
      <c r="L105" s="41"/>
      <c r="M105" s="42"/>
      <c r="N105" s="43"/>
      <c r="O105" s="55"/>
      <c r="P105" s="37"/>
      <c r="Q105" s="44">
        <f t="shared" si="4"/>
        <v>0</v>
      </c>
    </row>
    <row r="106" spans="1:17" x14ac:dyDescent="0.35">
      <c r="A106" s="36"/>
      <c r="B106" s="36"/>
      <c r="C106" s="44" t="e">
        <f>VLOOKUP(B106,'REF_Kpsw '!$A$1:$D$202,2,FALSE)</f>
        <v>#N/A</v>
      </c>
      <c r="D106" s="38"/>
      <c r="E106" s="39"/>
      <c r="G106" s="41"/>
      <c r="H106" s="41"/>
      <c r="I106" s="42"/>
      <c r="J106" s="42"/>
      <c r="K106" s="41"/>
      <c r="L106" s="41"/>
      <c r="M106" s="42"/>
      <c r="N106" s="43"/>
      <c r="O106" s="55"/>
      <c r="P106" s="37"/>
      <c r="Q106" s="44">
        <f t="shared" si="4"/>
        <v>0</v>
      </c>
    </row>
    <row r="107" spans="1:17" x14ac:dyDescent="0.35">
      <c r="A107" s="36"/>
      <c r="B107" s="36"/>
      <c r="C107" s="44" t="e">
        <f>VLOOKUP(B107,'REF_Kpsw '!$A$1:$D$202,2,FALSE)</f>
        <v>#N/A</v>
      </c>
      <c r="D107" s="38"/>
      <c r="E107" s="39"/>
      <c r="G107" s="41"/>
      <c r="H107" s="41"/>
      <c r="I107" s="42"/>
      <c r="J107" s="42"/>
      <c r="K107" s="41"/>
      <c r="L107" s="41"/>
      <c r="M107" s="42"/>
      <c r="N107" s="43"/>
      <c r="O107" s="55"/>
      <c r="P107" s="37"/>
      <c r="Q107" s="44">
        <f t="shared" si="4"/>
        <v>0</v>
      </c>
    </row>
    <row r="108" spans="1:17" x14ac:dyDescent="0.35">
      <c r="A108" s="36"/>
      <c r="B108" s="36"/>
      <c r="C108" s="44" t="e">
        <f>VLOOKUP(B108,'REF_Kpsw '!$A$1:$D$202,2,FALSE)</f>
        <v>#N/A</v>
      </c>
      <c r="D108" s="38"/>
      <c r="E108" s="39"/>
      <c r="G108" s="41"/>
      <c r="H108" s="41"/>
      <c r="I108" s="42"/>
      <c r="J108" s="42"/>
      <c r="K108" s="41"/>
      <c r="L108" s="41"/>
      <c r="M108" s="42"/>
      <c r="N108" s="43"/>
      <c r="O108" s="55"/>
      <c r="P108" s="37"/>
      <c r="Q108" s="44">
        <f t="shared" si="4"/>
        <v>0</v>
      </c>
    </row>
    <row r="109" spans="1:17" x14ac:dyDescent="0.35">
      <c r="A109" s="36"/>
      <c r="B109" s="36"/>
      <c r="C109" s="44" t="e">
        <f>VLOOKUP(B109,'REF_Kpsw '!$A$1:$D$202,2,FALSE)</f>
        <v>#N/A</v>
      </c>
      <c r="D109" s="38"/>
      <c r="E109" s="39"/>
      <c r="G109" s="41"/>
      <c r="H109" s="41"/>
      <c r="I109" s="42"/>
      <c r="J109" s="42"/>
      <c r="K109" s="41"/>
      <c r="L109" s="41"/>
      <c r="M109" s="42"/>
      <c r="N109" s="43"/>
      <c r="O109" s="55"/>
      <c r="P109" s="37"/>
      <c r="Q109" s="44">
        <f t="shared" si="4"/>
        <v>0</v>
      </c>
    </row>
    <row r="110" spans="1:17" x14ac:dyDescent="0.35">
      <c r="A110" s="36"/>
      <c r="B110" s="36"/>
      <c r="C110" s="44" t="e">
        <f>VLOOKUP(B110,'REF_Kpsw '!$A$1:$D$202,2,FALSE)</f>
        <v>#N/A</v>
      </c>
      <c r="D110" s="38"/>
      <c r="E110" s="39"/>
      <c r="G110" s="41"/>
      <c r="H110" s="41"/>
      <c r="I110" s="42"/>
      <c r="J110" s="42"/>
      <c r="K110" s="41"/>
      <c r="L110" s="41"/>
      <c r="M110" s="42"/>
      <c r="N110" s="43"/>
      <c r="O110" s="55"/>
      <c r="P110" s="37"/>
      <c r="Q110" s="44">
        <f t="shared" si="4"/>
        <v>0</v>
      </c>
    </row>
    <row r="111" spans="1:17" x14ac:dyDescent="0.35">
      <c r="A111" s="36"/>
      <c r="B111" s="36"/>
      <c r="C111" s="44" t="e">
        <f>VLOOKUP(B111,'REF_Kpsw '!$A$1:$D$202,2,FALSE)</f>
        <v>#N/A</v>
      </c>
      <c r="D111" s="38"/>
      <c r="E111" s="39"/>
      <c r="G111" s="41"/>
      <c r="H111" s="41"/>
      <c r="I111" s="42"/>
      <c r="J111" s="42"/>
      <c r="K111" s="41"/>
      <c r="L111" s="41"/>
      <c r="M111" s="42"/>
      <c r="N111" s="43"/>
      <c r="O111" s="55"/>
      <c r="P111" s="37"/>
      <c r="Q111" s="44">
        <f t="shared" si="4"/>
        <v>0</v>
      </c>
    </row>
    <row r="112" spans="1:17" x14ac:dyDescent="0.35">
      <c r="A112" s="36"/>
      <c r="B112" s="36"/>
      <c r="C112" s="44" t="e">
        <f>VLOOKUP(B112,'REF_Kpsw '!$A$1:$D$202,2,FALSE)</f>
        <v>#N/A</v>
      </c>
      <c r="D112" s="38"/>
      <c r="E112" s="39"/>
      <c r="G112" s="41"/>
      <c r="H112" s="41"/>
      <c r="I112" s="42"/>
      <c r="J112" s="42"/>
      <c r="K112" s="41"/>
      <c r="L112" s="41"/>
      <c r="M112" s="42"/>
      <c r="N112" s="43"/>
      <c r="O112" s="55"/>
      <c r="P112" s="37"/>
      <c r="Q112" s="44">
        <f t="shared" si="4"/>
        <v>0</v>
      </c>
    </row>
    <row r="113" spans="1:17" x14ac:dyDescent="0.35">
      <c r="A113" s="36"/>
      <c r="B113" s="36"/>
      <c r="C113" s="44" t="e">
        <f>VLOOKUP(B113,'REF_Kpsw '!$A$1:$D$202,2,FALSE)</f>
        <v>#N/A</v>
      </c>
      <c r="D113" s="46"/>
      <c r="E113" s="44"/>
      <c r="G113" s="41"/>
      <c r="H113" s="41"/>
      <c r="I113" s="42"/>
      <c r="J113" s="42"/>
      <c r="K113" s="41"/>
      <c r="L113" s="41"/>
      <c r="M113" s="41"/>
      <c r="N113" s="41"/>
      <c r="O113" s="55"/>
      <c r="P113" s="37"/>
      <c r="Q113" s="44">
        <f t="shared" si="4"/>
        <v>0</v>
      </c>
    </row>
    <row r="114" spans="1:17" x14ac:dyDescent="0.35">
      <c r="A114" s="36"/>
      <c r="B114" s="36"/>
      <c r="C114" s="44" t="e">
        <f>VLOOKUP(B114,'REF_Kpsw '!$A$1:$D$202,2,FALSE)</f>
        <v>#N/A</v>
      </c>
      <c r="D114" s="46"/>
      <c r="E114" s="44"/>
      <c r="G114" s="41"/>
      <c r="H114" s="41"/>
      <c r="I114" s="42"/>
      <c r="J114" s="42"/>
      <c r="K114" s="41"/>
      <c r="L114" s="41"/>
      <c r="M114" s="41"/>
      <c r="N114" s="41"/>
      <c r="O114" s="55"/>
      <c r="P114" s="37"/>
      <c r="Q114" s="44">
        <f t="shared" si="4"/>
        <v>0</v>
      </c>
    </row>
    <row r="115" spans="1:17" x14ac:dyDescent="0.35">
      <c r="A115" s="36"/>
      <c r="B115" s="36"/>
      <c r="C115" s="44" t="e">
        <f>VLOOKUP(B115,'REF_Kpsw '!$A$1:$D$202,2,FALSE)</f>
        <v>#N/A</v>
      </c>
      <c r="D115" s="46"/>
      <c r="E115" s="44"/>
      <c r="G115" s="41"/>
      <c r="H115" s="41"/>
      <c r="I115" s="41"/>
      <c r="J115" s="41"/>
      <c r="K115" s="41"/>
      <c r="L115" s="41"/>
      <c r="M115" s="41"/>
      <c r="N115" s="41"/>
      <c r="O115" s="55"/>
      <c r="P115" s="37"/>
      <c r="Q115" s="44">
        <f t="shared" si="4"/>
        <v>0</v>
      </c>
    </row>
    <row r="116" spans="1:17" x14ac:dyDescent="0.35">
      <c r="A116" s="36"/>
      <c r="B116" s="36"/>
      <c r="C116" s="44" t="e">
        <f>VLOOKUP(B116,'REF_Kpsw '!$A$1:$D$202,2,FALSE)</f>
        <v>#N/A</v>
      </c>
      <c r="D116" s="46"/>
      <c r="E116" s="44"/>
      <c r="G116" s="41"/>
      <c r="H116" s="41"/>
      <c r="I116" s="41"/>
      <c r="J116" s="41"/>
      <c r="K116" s="41"/>
      <c r="L116" s="41"/>
      <c r="M116" s="41"/>
      <c r="N116" s="41"/>
      <c r="O116" s="55"/>
      <c r="P116" s="37"/>
      <c r="Q116" s="44">
        <f t="shared" si="4"/>
        <v>0</v>
      </c>
    </row>
    <row r="117" spans="1:17" x14ac:dyDescent="0.35">
      <c r="A117" s="36"/>
      <c r="B117" s="36"/>
      <c r="C117" s="44" t="e">
        <f>VLOOKUP(B117,'REF_Kpsw '!$A$1:$D$202,2,FALSE)</f>
        <v>#N/A</v>
      </c>
      <c r="D117" s="46"/>
      <c r="E117" s="44"/>
      <c r="G117" s="41"/>
      <c r="H117" s="41"/>
      <c r="I117" s="41"/>
      <c r="J117" s="41"/>
      <c r="K117" s="41"/>
      <c r="L117" s="41"/>
      <c r="M117" s="41"/>
      <c r="N117" s="41"/>
      <c r="O117" s="55"/>
      <c r="P117" s="37"/>
      <c r="Q117" s="44">
        <f t="shared" si="4"/>
        <v>0</v>
      </c>
    </row>
    <row r="118" spans="1:17" x14ac:dyDescent="0.35">
      <c r="A118" s="36"/>
      <c r="B118" s="36"/>
      <c r="C118" s="44" t="e">
        <f>VLOOKUP(B118,'REF_Kpsw '!$A$1:$D$202,2,FALSE)</f>
        <v>#N/A</v>
      </c>
      <c r="D118" s="46"/>
      <c r="E118" s="44"/>
      <c r="G118" s="41"/>
      <c r="H118" s="41"/>
      <c r="I118" s="41"/>
      <c r="J118" s="41"/>
      <c r="K118" s="41"/>
      <c r="L118" s="41"/>
      <c r="M118" s="41"/>
      <c r="N118" s="41"/>
      <c r="O118" s="55"/>
      <c r="P118" s="37"/>
      <c r="Q118" s="44">
        <f t="shared" si="4"/>
        <v>0</v>
      </c>
    </row>
    <row r="119" spans="1:17" x14ac:dyDescent="0.35">
      <c r="A119" s="36"/>
      <c r="B119" s="36"/>
      <c r="C119" s="44" t="e">
        <f>VLOOKUP(B119,'REF_Kpsw '!$A$1:$D$202,2,FALSE)</f>
        <v>#N/A</v>
      </c>
      <c r="D119" s="46"/>
      <c r="E119" s="44"/>
      <c r="G119" s="41"/>
      <c r="H119" s="41"/>
      <c r="I119" s="41"/>
      <c r="J119" s="41"/>
      <c r="K119" s="41"/>
      <c r="L119" s="41"/>
      <c r="M119" s="41"/>
      <c r="N119" s="41"/>
      <c r="O119" s="55"/>
      <c r="P119" s="37"/>
      <c r="Q119" s="44">
        <f t="shared" si="4"/>
        <v>0</v>
      </c>
    </row>
    <row r="120" spans="1:17" x14ac:dyDescent="0.35">
      <c r="A120" s="36"/>
      <c r="B120" s="36"/>
      <c r="C120" s="44" t="e">
        <f>VLOOKUP(B120,'REF_Kpsw '!$A$1:$D$202,2,FALSE)</f>
        <v>#N/A</v>
      </c>
      <c r="D120" s="46"/>
      <c r="E120" s="44"/>
      <c r="G120" s="41"/>
      <c r="H120" s="41"/>
      <c r="I120" s="41"/>
      <c r="J120" s="41"/>
      <c r="K120" s="41"/>
      <c r="L120" s="41"/>
      <c r="M120" s="41"/>
      <c r="N120" s="41"/>
      <c r="O120" s="55"/>
      <c r="P120" s="37"/>
      <c r="Q120" s="44">
        <f t="shared" si="4"/>
        <v>0</v>
      </c>
    </row>
    <row r="121" spans="1:17" x14ac:dyDescent="0.35">
      <c r="A121" s="36"/>
      <c r="B121" s="36"/>
      <c r="C121" s="44" t="e">
        <f>VLOOKUP(B121,'REF_Kpsw '!$A$1:$D$202,2,FALSE)</f>
        <v>#N/A</v>
      </c>
      <c r="D121" s="46"/>
      <c r="E121" s="44"/>
      <c r="G121" s="41"/>
      <c r="H121" s="41"/>
      <c r="I121" s="41"/>
      <c r="J121" s="41"/>
      <c r="K121" s="41"/>
      <c r="L121" s="41"/>
      <c r="M121" s="41"/>
      <c r="N121" s="41"/>
      <c r="O121" s="55"/>
      <c r="P121" s="37"/>
      <c r="Q121" s="44">
        <f t="shared" si="4"/>
        <v>0</v>
      </c>
    </row>
    <row r="122" spans="1:17" x14ac:dyDescent="0.35">
      <c r="A122" s="36"/>
      <c r="B122" s="36"/>
      <c r="C122" s="44" t="e">
        <f>VLOOKUP(B122,'REF_Kpsw '!$A$1:$D$202,2,FALSE)</f>
        <v>#N/A</v>
      </c>
      <c r="D122" s="46"/>
      <c r="E122" s="44"/>
      <c r="G122" s="41"/>
      <c r="H122" s="41"/>
      <c r="I122" s="41"/>
      <c r="J122" s="41"/>
      <c r="K122" s="41"/>
      <c r="L122" s="41"/>
      <c r="M122" s="41"/>
      <c r="N122" s="41"/>
      <c r="O122" s="55"/>
      <c r="P122" s="37"/>
      <c r="Q122" s="44">
        <f t="shared" si="4"/>
        <v>0</v>
      </c>
    </row>
    <row r="123" spans="1:17" x14ac:dyDescent="0.35">
      <c r="A123" s="36"/>
      <c r="B123" s="36"/>
      <c r="C123" s="44" t="e">
        <f>VLOOKUP(B123,'REF_Kpsw '!$A$1:$D$202,2,FALSE)</f>
        <v>#N/A</v>
      </c>
      <c r="D123" s="46"/>
      <c r="E123" s="44"/>
      <c r="G123" s="41"/>
      <c r="H123" s="41"/>
      <c r="I123" s="41"/>
      <c r="J123" s="41"/>
      <c r="K123" s="41"/>
      <c r="L123" s="41"/>
      <c r="M123" s="41"/>
      <c r="N123" s="41"/>
      <c r="O123" s="55"/>
      <c r="P123" s="37"/>
      <c r="Q123" s="44">
        <f t="shared" si="4"/>
        <v>0</v>
      </c>
    </row>
    <row r="124" spans="1:17" x14ac:dyDescent="0.35">
      <c r="A124" s="36"/>
      <c r="B124" s="36"/>
      <c r="C124" s="44" t="e">
        <f>VLOOKUP(B124,'REF_Kpsw '!$A$1:$D$202,2,FALSE)</f>
        <v>#N/A</v>
      </c>
      <c r="D124" s="46"/>
      <c r="E124" s="44"/>
      <c r="G124" s="41"/>
      <c r="H124" s="41"/>
      <c r="I124" s="41"/>
      <c r="J124" s="41"/>
      <c r="K124" s="41"/>
      <c r="L124" s="41"/>
      <c r="M124" s="41"/>
      <c r="N124" s="41"/>
      <c r="O124" s="55"/>
      <c r="P124" s="37"/>
      <c r="Q124" s="44">
        <f t="shared" si="4"/>
        <v>0</v>
      </c>
    </row>
    <row r="125" spans="1:17" x14ac:dyDescent="0.35">
      <c r="A125" s="36"/>
      <c r="B125" s="36"/>
      <c r="C125" s="44" t="e">
        <f>VLOOKUP(B125,'REF_Kpsw '!$A$1:$D$202,2,FALSE)</f>
        <v>#N/A</v>
      </c>
      <c r="D125" s="46"/>
      <c r="E125" s="44"/>
      <c r="G125" s="41"/>
      <c r="H125" s="41"/>
      <c r="I125" s="41"/>
      <c r="J125" s="41"/>
      <c r="K125" s="41"/>
      <c r="L125" s="41"/>
      <c r="M125" s="41"/>
      <c r="N125" s="41"/>
      <c r="O125" s="55"/>
      <c r="P125" s="37"/>
      <c r="Q125" s="44">
        <f t="shared" si="4"/>
        <v>0</v>
      </c>
    </row>
    <row r="126" spans="1:17" x14ac:dyDescent="0.35">
      <c r="A126" s="36"/>
      <c r="B126" s="36"/>
      <c r="C126" s="44" t="e">
        <f>VLOOKUP(B126,'REF_Kpsw '!$A$1:$D$202,2,FALSE)</f>
        <v>#N/A</v>
      </c>
      <c r="D126" s="46"/>
      <c r="E126" s="44"/>
      <c r="G126" s="41"/>
      <c r="H126" s="41"/>
      <c r="I126" s="41"/>
      <c r="J126" s="41"/>
      <c r="K126" s="41"/>
      <c r="L126" s="41"/>
      <c r="M126" s="41"/>
      <c r="N126" s="41"/>
      <c r="O126" s="55"/>
      <c r="P126" s="37"/>
      <c r="Q126" s="44">
        <f t="shared" si="4"/>
        <v>0</v>
      </c>
    </row>
    <row r="127" spans="1:17" x14ac:dyDescent="0.35">
      <c r="A127" s="36"/>
      <c r="B127" s="36"/>
      <c r="C127" s="44" t="e">
        <f>VLOOKUP(B127,'REF_Kpsw '!$A$1:$D$202,2,FALSE)</f>
        <v>#N/A</v>
      </c>
      <c r="D127" s="46"/>
      <c r="E127" s="44"/>
      <c r="G127" s="41"/>
      <c r="H127" s="41"/>
      <c r="I127" s="41"/>
      <c r="J127" s="41"/>
      <c r="K127" s="41"/>
      <c r="L127" s="41"/>
      <c r="M127" s="41"/>
      <c r="N127" s="41"/>
      <c r="O127" s="55"/>
      <c r="P127" s="37"/>
      <c r="Q127" s="44">
        <f t="shared" si="4"/>
        <v>0</v>
      </c>
    </row>
    <row r="128" spans="1:17" x14ac:dyDescent="0.35">
      <c r="A128" s="36"/>
      <c r="B128" s="36"/>
      <c r="C128" s="44" t="e">
        <f>VLOOKUP(B128,'REF_Kpsw '!$A$1:$D$202,2,FALSE)</f>
        <v>#N/A</v>
      </c>
      <c r="D128" s="46"/>
      <c r="E128" s="44"/>
      <c r="G128" s="41"/>
      <c r="H128" s="41"/>
      <c r="I128" s="41"/>
      <c r="J128" s="41"/>
      <c r="K128" s="41"/>
      <c r="L128" s="41"/>
      <c r="M128" s="41"/>
      <c r="N128" s="41"/>
      <c r="O128" s="55"/>
      <c r="P128" s="37"/>
      <c r="Q128" s="44">
        <f t="shared" si="4"/>
        <v>0</v>
      </c>
    </row>
    <row r="129" spans="1:17" x14ac:dyDescent="0.35">
      <c r="A129" s="36"/>
      <c r="B129" s="36"/>
      <c r="C129" s="44" t="e">
        <f>VLOOKUP(B129,'REF_Kpsw '!$A$1:$D$202,2,FALSE)</f>
        <v>#N/A</v>
      </c>
      <c r="D129" s="46"/>
      <c r="E129" s="44"/>
      <c r="G129" s="41"/>
      <c r="H129" s="41"/>
      <c r="I129" s="41"/>
      <c r="J129" s="41"/>
      <c r="K129" s="41"/>
      <c r="L129" s="41"/>
      <c r="M129" s="41"/>
      <c r="N129" s="41"/>
      <c r="O129" s="55"/>
      <c r="P129" s="37"/>
      <c r="Q129" s="44">
        <f t="shared" si="4"/>
        <v>0</v>
      </c>
    </row>
    <row r="130" spans="1:17" x14ac:dyDescent="0.35">
      <c r="A130" s="36"/>
      <c r="B130" s="36"/>
      <c r="C130" s="44" t="e">
        <f>VLOOKUP(B130,'REF_Kpsw '!$A$1:$D$202,2,FALSE)</f>
        <v>#N/A</v>
      </c>
      <c r="D130" s="46"/>
      <c r="E130" s="44"/>
      <c r="G130" s="41"/>
      <c r="H130" s="41"/>
      <c r="I130" s="41"/>
      <c r="J130" s="41"/>
      <c r="K130" s="41"/>
      <c r="L130" s="41"/>
      <c r="M130" s="41"/>
      <c r="N130" s="41"/>
      <c r="O130" s="55"/>
      <c r="P130" s="37"/>
      <c r="Q130" s="44">
        <f t="shared" si="4"/>
        <v>0</v>
      </c>
    </row>
    <row r="131" spans="1:17" x14ac:dyDescent="0.35">
      <c r="A131" s="36"/>
      <c r="B131" s="36"/>
      <c r="C131" s="44" t="e">
        <f>VLOOKUP(B131,'REF_Kpsw '!$A$1:$D$202,2,FALSE)</f>
        <v>#N/A</v>
      </c>
      <c r="D131" s="46"/>
      <c r="E131" s="44"/>
      <c r="G131" s="41"/>
      <c r="H131" s="41"/>
      <c r="I131" s="41"/>
      <c r="J131" s="41"/>
      <c r="K131" s="41"/>
      <c r="L131" s="41"/>
      <c r="M131" s="41"/>
      <c r="N131" s="41"/>
      <c r="O131" s="55"/>
      <c r="P131" s="37"/>
      <c r="Q131" s="44">
        <f t="shared" ref="Q131:Q137" si="5">IF($G131&gt;$J131,F131,IF($G131&lt;$I131, 0,0))</f>
        <v>0</v>
      </c>
    </row>
    <row r="132" spans="1:17" x14ac:dyDescent="0.35">
      <c r="A132" s="36"/>
      <c r="B132" s="36"/>
      <c r="C132" s="44" t="e">
        <f>VLOOKUP(B132,'REF_Kpsw '!$A$1:$D$202,2,FALSE)</f>
        <v>#N/A</v>
      </c>
      <c r="D132" s="46"/>
      <c r="E132" s="44"/>
      <c r="G132" s="41"/>
      <c r="H132" s="41"/>
      <c r="I132" s="41"/>
      <c r="J132" s="41"/>
      <c r="K132" s="41"/>
      <c r="L132" s="41"/>
      <c r="M132" s="41"/>
      <c r="N132" s="41"/>
      <c r="O132" s="55"/>
      <c r="P132" s="37"/>
      <c r="Q132" s="44">
        <f t="shared" si="5"/>
        <v>0</v>
      </c>
    </row>
    <row r="133" spans="1:17" x14ac:dyDescent="0.35">
      <c r="A133" s="36"/>
      <c r="B133" s="36"/>
      <c r="C133" s="44" t="e">
        <f>VLOOKUP(B133,'REF_Kpsw '!$A$1:$D$202,2,FALSE)</f>
        <v>#N/A</v>
      </c>
      <c r="D133" s="46"/>
      <c r="E133" s="44"/>
      <c r="G133" s="41"/>
      <c r="H133" s="41"/>
      <c r="I133" s="41"/>
      <c r="J133" s="41"/>
      <c r="K133" s="41"/>
      <c r="L133" s="41"/>
      <c r="M133" s="41"/>
      <c r="N133" s="41"/>
      <c r="O133" s="55"/>
      <c r="P133" s="37"/>
      <c r="Q133" s="44">
        <f t="shared" si="5"/>
        <v>0</v>
      </c>
    </row>
    <row r="134" spans="1:17" x14ac:dyDescent="0.35">
      <c r="A134" s="36"/>
      <c r="B134" s="36"/>
      <c r="C134" s="44" t="e">
        <f>VLOOKUP(B134,'REF_Kpsw '!$A$1:$D$202,2,FALSE)</f>
        <v>#N/A</v>
      </c>
      <c r="D134" s="46"/>
      <c r="E134" s="44"/>
      <c r="G134" s="41"/>
      <c r="H134" s="41"/>
      <c r="I134" s="41"/>
      <c r="J134" s="41"/>
      <c r="K134" s="41"/>
      <c r="L134" s="41"/>
      <c r="M134" s="41"/>
      <c r="N134" s="41"/>
      <c r="O134" s="55"/>
      <c r="P134" s="37"/>
      <c r="Q134" s="44">
        <f t="shared" si="5"/>
        <v>0</v>
      </c>
    </row>
    <row r="135" spans="1:17" x14ac:dyDescent="0.35">
      <c r="A135" s="36"/>
      <c r="B135" s="36"/>
      <c r="C135" s="44" t="e">
        <f>VLOOKUP(B135,'REF_Kpsw '!$A$1:$D$202,2,FALSE)</f>
        <v>#N/A</v>
      </c>
      <c r="D135" s="46"/>
      <c r="E135" s="44"/>
      <c r="G135" s="41"/>
      <c r="H135" s="41"/>
      <c r="I135" s="41"/>
      <c r="J135" s="41"/>
      <c r="K135" s="41"/>
      <c r="L135" s="41"/>
      <c r="M135" s="41"/>
      <c r="N135" s="41"/>
      <c r="O135" s="55"/>
      <c r="P135" s="37"/>
      <c r="Q135" s="44">
        <f t="shared" si="5"/>
        <v>0</v>
      </c>
    </row>
    <row r="136" spans="1:17" x14ac:dyDescent="0.35">
      <c r="A136" s="36"/>
      <c r="B136" s="36"/>
      <c r="C136" s="44" t="e">
        <f>VLOOKUP(B136,'REF_Kpsw '!$A$1:$D$202,2,FALSE)</f>
        <v>#N/A</v>
      </c>
      <c r="D136" s="46"/>
      <c r="E136" s="44"/>
      <c r="G136" s="41"/>
      <c r="H136" s="41"/>
      <c r="I136" s="41"/>
      <c r="J136" s="41"/>
      <c r="K136" s="41"/>
      <c r="L136" s="41"/>
      <c r="M136" s="41"/>
      <c r="N136" s="41"/>
      <c r="O136" s="55"/>
      <c r="P136" s="37"/>
      <c r="Q136" s="44">
        <f t="shared" si="5"/>
        <v>0</v>
      </c>
    </row>
    <row r="137" spans="1:17" x14ac:dyDescent="0.35">
      <c r="A137" s="36"/>
      <c r="B137" s="36"/>
      <c r="C137" s="44" t="e">
        <f>VLOOKUP(B137,'REF_Kpsw '!$A$1:$D$202,2,FALSE)</f>
        <v>#N/A</v>
      </c>
      <c r="D137" s="46"/>
      <c r="E137" s="44"/>
      <c r="G137" s="41"/>
      <c r="H137" s="41"/>
      <c r="I137" s="41"/>
      <c r="J137" s="41"/>
      <c r="K137" s="41"/>
      <c r="L137" s="41"/>
      <c r="M137" s="41"/>
      <c r="N137" s="41"/>
      <c r="O137" s="55"/>
      <c r="P137" s="37"/>
      <c r="Q137" s="44">
        <f t="shared" si="5"/>
        <v>0</v>
      </c>
    </row>
    <row r="201" spans="6:6" x14ac:dyDescent="0.35">
      <c r="F201" s="51"/>
    </row>
    <row r="202" spans="6:6" x14ac:dyDescent="0.35">
      <c r="F202" s="51"/>
    </row>
    <row r="203" spans="6:6" x14ac:dyDescent="0.35">
      <c r="F203" s="51"/>
    </row>
    <row r="204" spans="6:6" x14ac:dyDescent="0.35">
      <c r="F204" s="51"/>
    </row>
    <row r="205" spans="6:6" x14ac:dyDescent="0.35">
      <c r="F205" s="51"/>
    </row>
    <row r="206" spans="6:6" x14ac:dyDescent="0.35">
      <c r="F206" s="51"/>
    </row>
    <row r="207" spans="6:6" x14ac:dyDescent="0.35">
      <c r="F207" s="51"/>
    </row>
    <row r="208" spans="6:6" x14ac:dyDescent="0.35">
      <c r="F208" s="51"/>
    </row>
    <row r="209" spans="6:6" x14ac:dyDescent="0.35">
      <c r="F209" s="51"/>
    </row>
    <row r="210" spans="6:6" x14ac:dyDescent="0.35">
      <c r="F210" s="51"/>
    </row>
    <row r="211" spans="6:6" x14ac:dyDescent="0.35">
      <c r="F211" s="51"/>
    </row>
    <row r="212" spans="6:6" x14ac:dyDescent="0.35">
      <c r="F212" s="51"/>
    </row>
    <row r="213" spans="6:6" x14ac:dyDescent="0.35">
      <c r="F213" s="51"/>
    </row>
    <row r="214" spans="6:6" x14ac:dyDescent="0.35">
      <c r="F214" s="51"/>
    </row>
    <row r="215" spans="6:6" x14ac:dyDescent="0.35">
      <c r="F215" s="51"/>
    </row>
    <row r="216" spans="6:6" x14ac:dyDescent="0.35">
      <c r="F216" s="51"/>
    </row>
    <row r="217" spans="6:6" x14ac:dyDescent="0.35">
      <c r="F217" s="51"/>
    </row>
    <row r="218" spans="6:6" x14ac:dyDescent="0.35">
      <c r="F218" s="51"/>
    </row>
    <row r="219" spans="6:6" x14ac:dyDescent="0.35">
      <c r="F219" s="51"/>
    </row>
    <row r="220" spans="6:6" x14ac:dyDescent="0.35">
      <c r="F220" s="51"/>
    </row>
    <row r="221" spans="6:6" x14ac:dyDescent="0.35">
      <c r="F221" s="51"/>
    </row>
    <row r="222" spans="6:6" x14ac:dyDescent="0.35">
      <c r="F222" s="51"/>
    </row>
    <row r="223" spans="6:6" x14ac:dyDescent="0.35">
      <c r="F223" s="51"/>
    </row>
    <row r="224" spans="6:6" x14ac:dyDescent="0.35">
      <c r="F224" s="51"/>
    </row>
    <row r="225" spans="6:6" x14ac:dyDescent="0.35">
      <c r="F225" s="51"/>
    </row>
    <row r="226" spans="6:6" x14ac:dyDescent="0.35">
      <c r="F226" s="51"/>
    </row>
    <row r="227" spans="6:6" x14ac:dyDescent="0.35">
      <c r="F227" s="51"/>
    </row>
    <row r="228" spans="6:6" x14ac:dyDescent="0.35">
      <c r="F228" s="51"/>
    </row>
    <row r="229" spans="6:6" x14ac:dyDescent="0.35">
      <c r="F229" s="51"/>
    </row>
    <row r="230" spans="6:6" x14ac:dyDescent="0.35">
      <c r="F230" s="51"/>
    </row>
    <row r="231" spans="6:6" x14ac:dyDescent="0.35">
      <c r="F231" s="51"/>
    </row>
    <row r="232" spans="6:6" x14ac:dyDescent="0.35">
      <c r="F232" s="51"/>
    </row>
    <row r="233" spans="6:6" x14ac:dyDescent="0.35">
      <c r="F233" s="51"/>
    </row>
    <row r="234" spans="6:6" x14ac:dyDescent="0.35">
      <c r="F234" s="51"/>
    </row>
    <row r="235" spans="6:6" x14ac:dyDescent="0.35">
      <c r="F235" s="51"/>
    </row>
    <row r="236" spans="6:6" x14ac:dyDescent="0.35">
      <c r="F236" s="51"/>
    </row>
    <row r="237" spans="6:6" x14ac:dyDescent="0.35">
      <c r="F237" s="51"/>
    </row>
    <row r="238" spans="6:6" x14ac:dyDescent="0.35">
      <c r="F238" s="51"/>
    </row>
    <row r="239" spans="6:6" x14ac:dyDescent="0.35">
      <c r="F239" s="51"/>
    </row>
    <row r="240" spans="6:6" x14ac:dyDescent="0.35">
      <c r="F240" s="51"/>
    </row>
    <row r="241" spans="6:6" x14ac:dyDescent="0.35">
      <c r="F241" s="51"/>
    </row>
    <row r="242" spans="6:6" x14ac:dyDescent="0.35">
      <c r="F242" s="51"/>
    </row>
    <row r="243" spans="6:6" x14ac:dyDescent="0.35">
      <c r="F243" s="51"/>
    </row>
    <row r="244" spans="6:6" x14ac:dyDescent="0.35">
      <c r="F244" s="51"/>
    </row>
    <row r="245" spans="6:6" x14ac:dyDescent="0.35">
      <c r="F245" s="51"/>
    </row>
    <row r="246" spans="6:6" x14ac:dyDescent="0.35">
      <c r="F246" s="51"/>
    </row>
    <row r="247" spans="6:6" x14ac:dyDescent="0.35">
      <c r="F247" s="51"/>
    </row>
    <row r="248" spans="6:6" x14ac:dyDescent="0.35">
      <c r="F248" s="51"/>
    </row>
    <row r="249" spans="6:6" x14ac:dyDescent="0.35">
      <c r="F249" s="51"/>
    </row>
    <row r="250" spans="6:6" x14ac:dyDescent="0.35">
      <c r="F250" s="51"/>
    </row>
    <row r="251" spans="6:6" x14ac:dyDescent="0.35">
      <c r="F251" s="51"/>
    </row>
    <row r="252" spans="6:6" x14ac:dyDescent="0.35">
      <c r="F252" s="51"/>
    </row>
    <row r="253" spans="6:6" x14ac:dyDescent="0.35">
      <c r="F253" s="51"/>
    </row>
    <row r="254" spans="6:6" x14ac:dyDescent="0.35">
      <c r="F254" s="51"/>
    </row>
    <row r="255" spans="6:6" x14ac:dyDescent="0.35">
      <c r="F255" s="51"/>
    </row>
    <row r="256" spans="6:6" x14ac:dyDescent="0.35">
      <c r="F256" s="51"/>
    </row>
    <row r="257" spans="6:6" x14ac:dyDescent="0.35">
      <c r="F257" s="51"/>
    </row>
    <row r="258" spans="6:6" x14ac:dyDescent="0.35">
      <c r="F258" s="51"/>
    </row>
    <row r="259" spans="6:6" x14ac:dyDescent="0.35">
      <c r="F259" s="51"/>
    </row>
    <row r="260" spans="6:6" x14ac:dyDescent="0.35">
      <c r="F260" s="51"/>
    </row>
    <row r="261" spans="6:6" x14ac:dyDescent="0.35">
      <c r="F261" s="51"/>
    </row>
    <row r="262" spans="6:6" x14ac:dyDescent="0.35">
      <c r="F262" s="51"/>
    </row>
    <row r="263" spans="6:6" x14ac:dyDescent="0.35">
      <c r="F263" s="51"/>
    </row>
    <row r="264" spans="6:6" x14ac:dyDescent="0.35">
      <c r="F264" s="51"/>
    </row>
    <row r="265" spans="6:6" x14ac:dyDescent="0.35">
      <c r="F265" s="51"/>
    </row>
    <row r="266" spans="6:6" x14ac:dyDescent="0.35">
      <c r="F266" s="51"/>
    </row>
    <row r="267" spans="6:6" x14ac:dyDescent="0.35">
      <c r="F267" s="51"/>
    </row>
    <row r="268" spans="6:6" x14ac:dyDescent="0.35">
      <c r="F268" s="51"/>
    </row>
    <row r="269" spans="6:6" x14ac:dyDescent="0.35">
      <c r="F269" s="51"/>
    </row>
    <row r="270" spans="6:6" x14ac:dyDescent="0.35">
      <c r="F270" s="51"/>
    </row>
    <row r="271" spans="6:6" x14ac:dyDescent="0.35">
      <c r="F271" s="51"/>
    </row>
    <row r="272" spans="6:6" x14ac:dyDescent="0.35">
      <c r="F272" s="51"/>
    </row>
    <row r="273" spans="6:6" x14ac:dyDescent="0.35">
      <c r="F273" s="51"/>
    </row>
    <row r="274" spans="6:6" x14ac:dyDescent="0.35">
      <c r="F274" s="51"/>
    </row>
    <row r="275" spans="6:6" x14ac:dyDescent="0.35">
      <c r="F275" s="51"/>
    </row>
    <row r="276" spans="6:6" x14ac:dyDescent="0.35">
      <c r="F276" s="51"/>
    </row>
    <row r="277" spans="6:6" x14ac:dyDescent="0.35">
      <c r="F277" s="51"/>
    </row>
    <row r="278" spans="6:6" x14ac:dyDescent="0.35">
      <c r="F278" s="51"/>
    </row>
    <row r="279" spans="6:6" x14ac:dyDescent="0.35">
      <c r="F279" s="51"/>
    </row>
    <row r="280" spans="6:6" x14ac:dyDescent="0.35">
      <c r="F280" s="51"/>
    </row>
    <row r="281" spans="6:6" x14ac:dyDescent="0.35">
      <c r="F281" s="51"/>
    </row>
    <row r="282" spans="6:6" x14ac:dyDescent="0.35">
      <c r="F282" s="51"/>
    </row>
    <row r="283" spans="6:6" x14ac:dyDescent="0.35">
      <c r="F283" s="51"/>
    </row>
    <row r="284" spans="6:6" x14ac:dyDescent="0.35">
      <c r="F284" s="51"/>
    </row>
    <row r="285" spans="6:6" x14ac:dyDescent="0.35">
      <c r="F285" s="51"/>
    </row>
    <row r="286" spans="6:6" x14ac:dyDescent="0.35">
      <c r="F286" s="51"/>
    </row>
    <row r="287" spans="6:6" x14ac:dyDescent="0.35">
      <c r="F287" s="51"/>
    </row>
    <row r="288" spans="6:6" x14ac:dyDescent="0.35">
      <c r="F288" s="51"/>
    </row>
    <row r="289" spans="6:6" x14ac:dyDescent="0.35">
      <c r="F289" s="51"/>
    </row>
    <row r="290" spans="6:6" x14ac:dyDescent="0.35">
      <c r="F290" s="51"/>
    </row>
    <row r="291" spans="6:6" x14ac:dyDescent="0.35">
      <c r="F291" s="51"/>
    </row>
    <row r="292" spans="6:6" x14ac:dyDescent="0.35">
      <c r="F292" s="51"/>
    </row>
    <row r="293" spans="6:6" x14ac:dyDescent="0.35">
      <c r="F293" s="51"/>
    </row>
    <row r="294" spans="6:6" x14ac:dyDescent="0.35">
      <c r="F294" s="51"/>
    </row>
    <row r="295" spans="6:6" x14ac:dyDescent="0.35">
      <c r="F295" s="51"/>
    </row>
    <row r="296" spans="6:6" x14ac:dyDescent="0.35">
      <c r="F296" s="51"/>
    </row>
    <row r="297" spans="6:6" x14ac:dyDescent="0.35">
      <c r="F297" s="51"/>
    </row>
    <row r="298" spans="6:6" x14ac:dyDescent="0.35">
      <c r="F298" s="51"/>
    </row>
    <row r="299" spans="6:6" x14ac:dyDescent="0.35">
      <c r="F299" s="51"/>
    </row>
    <row r="300" spans="6:6" x14ac:dyDescent="0.35">
      <c r="F300" s="51"/>
    </row>
    <row r="301" spans="6:6" x14ac:dyDescent="0.35">
      <c r="F301" s="51"/>
    </row>
    <row r="302" spans="6:6" x14ac:dyDescent="0.35">
      <c r="F302" s="51"/>
    </row>
    <row r="303" spans="6:6" x14ac:dyDescent="0.35">
      <c r="F303" s="51"/>
    </row>
    <row r="304" spans="6:6" x14ac:dyDescent="0.35">
      <c r="F304" s="51"/>
    </row>
    <row r="305" spans="6:6" x14ac:dyDescent="0.35">
      <c r="F305" s="51"/>
    </row>
    <row r="306" spans="6:6" x14ac:dyDescent="0.35">
      <c r="F306" s="51"/>
    </row>
    <row r="307" spans="6:6" x14ac:dyDescent="0.35">
      <c r="F307" s="51"/>
    </row>
    <row r="308" spans="6:6" x14ac:dyDescent="0.35">
      <c r="F308" s="51"/>
    </row>
    <row r="309" spans="6:6" x14ac:dyDescent="0.35">
      <c r="F309" s="51"/>
    </row>
    <row r="310" spans="6:6" x14ac:dyDescent="0.35">
      <c r="F310" s="51"/>
    </row>
    <row r="311" spans="6:6" x14ac:dyDescent="0.35">
      <c r="F311" s="51"/>
    </row>
    <row r="312" spans="6:6" x14ac:dyDescent="0.35">
      <c r="F312" s="51"/>
    </row>
    <row r="313" spans="6:6" x14ac:dyDescent="0.35">
      <c r="F313" s="51"/>
    </row>
    <row r="314" spans="6:6" x14ac:dyDescent="0.35">
      <c r="F314" s="51"/>
    </row>
    <row r="315" spans="6:6" x14ac:dyDescent="0.35">
      <c r="F315" s="51"/>
    </row>
    <row r="316" spans="6:6" x14ac:dyDescent="0.35">
      <c r="F316" s="51"/>
    </row>
    <row r="317" spans="6:6" x14ac:dyDescent="0.35">
      <c r="F317" s="51"/>
    </row>
    <row r="318" spans="6:6" x14ac:dyDescent="0.35">
      <c r="F318" s="51"/>
    </row>
    <row r="319" spans="6:6" x14ac:dyDescent="0.35">
      <c r="F319" s="51"/>
    </row>
    <row r="320" spans="6:6" x14ac:dyDescent="0.35">
      <c r="F320" s="51"/>
    </row>
    <row r="321" spans="6:6" x14ac:dyDescent="0.35">
      <c r="F321" s="51"/>
    </row>
    <row r="322" spans="6:6" x14ac:dyDescent="0.35">
      <c r="F322" s="51"/>
    </row>
    <row r="323" spans="6:6" x14ac:dyDescent="0.35">
      <c r="F323" s="51"/>
    </row>
    <row r="324" spans="6:6" x14ac:dyDescent="0.35">
      <c r="F324" s="51"/>
    </row>
    <row r="325" spans="6:6" x14ac:dyDescent="0.35">
      <c r="F325" s="51"/>
    </row>
    <row r="326" spans="6:6" x14ac:dyDescent="0.35">
      <c r="F326" s="51"/>
    </row>
    <row r="327" spans="6:6" x14ac:dyDescent="0.35">
      <c r="F327" s="51"/>
    </row>
    <row r="328" spans="6:6" x14ac:dyDescent="0.35">
      <c r="F328" s="51"/>
    </row>
    <row r="329" spans="6:6" x14ac:dyDescent="0.35">
      <c r="F329" s="51"/>
    </row>
    <row r="330" spans="6:6" x14ac:dyDescent="0.35">
      <c r="F330" s="51"/>
    </row>
    <row r="331" spans="6:6" x14ac:dyDescent="0.35">
      <c r="F331" s="51"/>
    </row>
    <row r="332" spans="6:6" x14ac:dyDescent="0.35">
      <c r="F332" s="51"/>
    </row>
    <row r="333" spans="6:6" x14ac:dyDescent="0.35">
      <c r="F333" s="51"/>
    </row>
    <row r="334" spans="6:6" x14ac:dyDescent="0.35">
      <c r="F334" s="51"/>
    </row>
    <row r="335" spans="6:6" x14ac:dyDescent="0.35">
      <c r="F335" s="51"/>
    </row>
    <row r="336" spans="6:6" x14ac:dyDescent="0.35">
      <c r="F336" s="51"/>
    </row>
    <row r="337" spans="6:6" x14ac:dyDescent="0.35">
      <c r="F337" s="51"/>
    </row>
    <row r="338" spans="6:6" x14ac:dyDescent="0.35">
      <c r="F338" s="51"/>
    </row>
    <row r="339" spans="6:6" x14ac:dyDescent="0.35">
      <c r="F339" s="51"/>
    </row>
    <row r="340" spans="6:6" x14ac:dyDescent="0.35">
      <c r="F340" s="51"/>
    </row>
    <row r="341" spans="6:6" x14ac:dyDescent="0.35">
      <c r="F341" s="51"/>
    </row>
    <row r="342" spans="6:6" x14ac:dyDescent="0.35">
      <c r="F342" s="51"/>
    </row>
    <row r="343" spans="6:6" x14ac:dyDescent="0.35">
      <c r="F343" s="51"/>
    </row>
    <row r="344" spans="6:6" x14ac:dyDescent="0.35">
      <c r="F344" s="51"/>
    </row>
    <row r="345" spans="6:6" x14ac:dyDescent="0.35">
      <c r="F345" s="51"/>
    </row>
    <row r="346" spans="6:6" x14ac:dyDescent="0.35">
      <c r="F346" s="51"/>
    </row>
    <row r="347" spans="6:6" x14ac:dyDescent="0.35">
      <c r="F347" s="51"/>
    </row>
    <row r="348" spans="6:6" x14ac:dyDescent="0.35">
      <c r="F348" s="51"/>
    </row>
    <row r="349" spans="6:6" x14ac:dyDescent="0.35">
      <c r="F349" s="51"/>
    </row>
    <row r="350" spans="6:6" x14ac:dyDescent="0.35">
      <c r="F350" s="51"/>
    </row>
    <row r="351" spans="6:6" x14ac:dyDescent="0.35">
      <c r="F351" s="51"/>
    </row>
    <row r="352" spans="6:6" x14ac:dyDescent="0.35">
      <c r="F352" s="51"/>
    </row>
    <row r="353" spans="6:6" x14ac:dyDescent="0.35">
      <c r="F353" s="51"/>
    </row>
    <row r="354" spans="6:6" x14ac:dyDescent="0.35">
      <c r="F354" s="51"/>
    </row>
    <row r="355" spans="6:6" x14ac:dyDescent="0.35">
      <c r="F355" s="51"/>
    </row>
    <row r="356" spans="6:6" x14ac:dyDescent="0.35">
      <c r="F356" s="51"/>
    </row>
    <row r="357" spans="6:6" x14ac:dyDescent="0.35">
      <c r="F357" s="51"/>
    </row>
    <row r="358" spans="6:6" x14ac:dyDescent="0.35">
      <c r="F358" s="51"/>
    </row>
    <row r="359" spans="6:6" x14ac:dyDescent="0.35">
      <c r="F359" s="51"/>
    </row>
    <row r="360" spans="6:6" x14ac:dyDescent="0.35">
      <c r="F360" s="51"/>
    </row>
    <row r="361" spans="6:6" x14ac:dyDescent="0.35">
      <c r="F361" s="51"/>
    </row>
    <row r="362" spans="6:6" x14ac:dyDescent="0.35">
      <c r="F362" s="51"/>
    </row>
    <row r="363" spans="6:6" x14ac:dyDescent="0.35">
      <c r="F363" s="51"/>
    </row>
    <row r="364" spans="6:6" x14ac:dyDescent="0.35">
      <c r="F364" s="51"/>
    </row>
    <row r="365" spans="6:6" x14ac:dyDescent="0.35">
      <c r="F365" s="51"/>
    </row>
    <row r="366" spans="6:6" x14ac:dyDescent="0.35">
      <c r="F366" s="51"/>
    </row>
    <row r="367" spans="6:6" x14ac:dyDescent="0.35">
      <c r="F367" s="51"/>
    </row>
    <row r="368" spans="6:6" x14ac:dyDescent="0.35">
      <c r="F368" s="51"/>
    </row>
    <row r="369" spans="6:6" x14ac:dyDescent="0.35">
      <c r="F369" s="51"/>
    </row>
    <row r="370" spans="6:6" x14ac:dyDescent="0.35">
      <c r="F370" s="51"/>
    </row>
    <row r="371" spans="6:6" x14ac:dyDescent="0.35">
      <c r="F371" s="51"/>
    </row>
    <row r="372" spans="6:6" x14ac:dyDescent="0.35">
      <c r="F372" s="51"/>
    </row>
    <row r="373" spans="6:6" x14ac:dyDescent="0.35">
      <c r="F373" s="51"/>
    </row>
    <row r="374" spans="6:6" x14ac:dyDescent="0.35">
      <c r="F374" s="51"/>
    </row>
    <row r="375" spans="6:6" x14ac:dyDescent="0.35">
      <c r="F375" s="51"/>
    </row>
    <row r="376" spans="6:6" x14ac:dyDescent="0.35">
      <c r="F376" s="51"/>
    </row>
    <row r="377" spans="6:6" x14ac:dyDescent="0.35">
      <c r="F377" s="51"/>
    </row>
    <row r="378" spans="6:6" x14ac:dyDescent="0.35">
      <c r="F378" s="51"/>
    </row>
    <row r="379" spans="6:6" x14ac:dyDescent="0.35">
      <c r="F379" s="51"/>
    </row>
    <row r="380" spans="6:6" x14ac:dyDescent="0.35">
      <c r="F380" s="51"/>
    </row>
    <row r="381" spans="6:6" x14ac:dyDescent="0.35">
      <c r="F381" s="51"/>
    </row>
    <row r="382" spans="6:6" x14ac:dyDescent="0.35">
      <c r="F382" s="51"/>
    </row>
    <row r="383" spans="6:6" x14ac:dyDescent="0.35">
      <c r="F383" s="51"/>
    </row>
    <row r="384" spans="6:6" x14ac:dyDescent="0.35">
      <c r="F384" s="51"/>
    </row>
    <row r="385" spans="6:6" x14ac:dyDescent="0.35">
      <c r="F385" s="51"/>
    </row>
    <row r="386" spans="6:6" x14ac:dyDescent="0.35">
      <c r="F386" s="51"/>
    </row>
    <row r="387" spans="6:6" x14ac:dyDescent="0.35">
      <c r="F387" s="51"/>
    </row>
    <row r="388" spans="6:6" x14ac:dyDescent="0.35">
      <c r="F388" s="51"/>
    </row>
    <row r="389" spans="6:6" x14ac:dyDescent="0.35">
      <c r="F389" s="51"/>
    </row>
    <row r="390" spans="6:6" x14ac:dyDescent="0.35">
      <c r="F390" s="51"/>
    </row>
    <row r="391" spans="6:6" x14ac:dyDescent="0.35">
      <c r="F391" s="51"/>
    </row>
    <row r="392" spans="6:6" x14ac:dyDescent="0.35">
      <c r="F392" s="51"/>
    </row>
    <row r="393" spans="6:6" x14ac:dyDescent="0.35">
      <c r="F393" s="51"/>
    </row>
    <row r="394" spans="6:6" x14ac:dyDescent="0.35">
      <c r="F394" s="51"/>
    </row>
    <row r="395" spans="6:6" x14ac:dyDescent="0.35">
      <c r="F395" s="51"/>
    </row>
    <row r="396" spans="6:6" x14ac:dyDescent="0.35">
      <c r="F396" s="51"/>
    </row>
    <row r="397" spans="6:6" x14ac:dyDescent="0.35">
      <c r="F397" s="51"/>
    </row>
    <row r="398" spans="6:6" x14ac:dyDescent="0.35">
      <c r="F398" s="51"/>
    </row>
    <row r="399" spans="6:6" x14ac:dyDescent="0.35">
      <c r="F399" s="51"/>
    </row>
    <row r="400" spans="6:6" x14ac:dyDescent="0.35">
      <c r="F400" s="51"/>
    </row>
    <row r="401" spans="6:6" x14ac:dyDescent="0.35">
      <c r="F401" s="51"/>
    </row>
    <row r="402" spans="6:6" x14ac:dyDescent="0.35">
      <c r="F402" s="51"/>
    </row>
    <row r="403" spans="6:6" x14ac:dyDescent="0.35">
      <c r="F403" s="51"/>
    </row>
    <row r="404" spans="6:6" x14ac:dyDescent="0.35">
      <c r="F404" s="51"/>
    </row>
    <row r="405" spans="6:6" x14ac:dyDescent="0.35">
      <c r="F405" s="51"/>
    </row>
    <row r="406" spans="6:6" x14ac:dyDescent="0.35">
      <c r="F406" s="51"/>
    </row>
    <row r="407" spans="6:6" x14ac:dyDescent="0.35">
      <c r="F407" s="51"/>
    </row>
    <row r="408" spans="6:6" x14ac:dyDescent="0.35">
      <c r="F408" s="51"/>
    </row>
    <row r="409" spans="6:6" x14ac:dyDescent="0.35">
      <c r="F409" s="51"/>
    </row>
    <row r="410" spans="6:6" x14ac:dyDescent="0.35">
      <c r="F410" s="51"/>
    </row>
    <row r="411" spans="6:6" x14ac:dyDescent="0.35">
      <c r="F411" s="51"/>
    </row>
    <row r="412" spans="6:6" x14ac:dyDescent="0.35">
      <c r="F412" s="51"/>
    </row>
    <row r="413" spans="6:6" x14ac:dyDescent="0.35">
      <c r="F413" s="51"/>
    </row>
    <row r="414" spans="6:6" x14ac:dyDescent="0.35">
      <c r="F414" s="51"/>
    </row>
    <row r="415" spans="6:6" x14ac:dyDescent="0.35">
      <c r="F415" s="51"/>
    </row>
    <row r="416" spans="6:6" x14ac:dyDescent="0.35">
      <c r="F416" s="51"/>
    </row>
    <row r="417" spans="6:6" x14ac:dyDescent="0.35">
      <c r="F417" s="51"/>
    </row>
    <row r="418" spans="6:6" x14ac:dyDescent="0.35">
      <c r="F418" s="51"/>
    </row>
    <row r="419" spans="6:6" x14ac:dyDescent="0.35">
      <c r="F419" s="51"/>
    </row>
    <row r="420" spans="6:6" x14ac:dyDescent="0.35">
      <c r="F420" s="51"/>
    </row>
    <row r="421" spans="6:6" x14ac:dyDescent="0.35">
      <c r="F421" s="51"/>
    </row>
    <row r="422" spans="6:6" x14ac:dyDescent="0.35">
      <c r="F422" s="51"/>
    </row>
    <row r="423" spans="6:6" x14ac:dyDescent="0.35">
      <c r="F423" s="51"/>
    </row>
    <row r="424" spans="6:6" x14ac:dyDescent="0.35">
      <c r="F424" s="51"/>
    </row>
    <row r="425" spans="6:6" x14ac:dyDescent="0.35">
      <c r="F425" s="51"/>
    </row>
    <row r="426" spans="6:6" x14ac:dyDescent="0.35">
      <c r="F426" s="51"/>
    </row>
    <row r="427" spans="6:6" x14ac:dyDescent="0.35">
      <c r="F427" s="51"/>
    </row>
    <row r="428" spans="6:6" x14ac:dyDescent="0.35">
      <c r="F428" s="51"/>
    </row>
    <row r="429" spans="6:6" x14ac:dyDescent="0.35">
      <c r="F429" s="51"/>
    </row>
    <row r="430" spans="6:6" x14ac:dyDescent="0.35">
      <c r="F430" s="51"/>
    </row>
    <row r="431" spans="6:6" x14ac:dyDescent="0.35">
      <c r="F431" s="51"/>
    </row>
    <row r="432" spans="6:6" x14ac:dyDescent="0.35">
      <c r="F432" s="51"/>
    </row>
    <row r="433" spans="6:6" x14ac:dyDescent="0.35">
      <c r="F433" s="51"/>
    </row>
    <row r="434" spans="6:6" x14ac:dyDescent="0.35">
      <c r="F434" s="51"/>
    </row>
    <row r="435" spans="6:6" x14ac:dyDescent="0.35">
      <c r="F435" s="51"/>
    </row>
    <row r="436" spans="6:6" x14ac:dyDescent="0.35">
      <c r="F436" s="51"/>
    </row>
    <row r="437" spans="6:6" x14ac:dyDescent="0.35">
      <c r="F437" s="51"/>
    </row>
    <row r="438" spans="6:6" x14ac:dyDescent="0.35">
      <c r="F438" s="51"/>
    </row>
    <row r="439" spans="6:6" x14ac:dyDescent="0.35">
      <c r="F439" s="51"/>
    </row>
    <row r="440" spans="6:6" x14ac:dyDescent="0.35">
      <c r="F440" s="51"/>
    </row>
    <row r="441" spans="6:6" x14ac:dyDescent="0.35">
      <c r="F441" s="51"/>
    </row>
    <row r="442" spans="6:6" x14ac:dyDescent="0.35">
      <c r="F442" s="51"/>
    </row>
    <row r="443" spans="6:6" x14ac:dyDescent="0.35">
      <c r="F443" s="51"/>
    </row>
    <row r="444" spans="6:6" x14ac:dyDescent="0.35">
      <c r="F444" s="51"/>
    </row>
    <row r="445" spans="6:6" x14ac:dyDescent="0.35">
      <c r="F445" s="51"/>
    </row>
    <row r="446" spans="6:6" x14ac:dyDescent="0.35">
      <c r="F446" s="51"/>
    </row>
    <row r="447" spans="6:6" x14ac:dyDescent="0.35">
      <c r="F447" s="51"/>
    </row>
    <row r="448" spans="6:6" x14ac:dyDescent="0.35">
      <c r="F448" s="51"/>
    </row>
    <row r="449" spans="6:6" x14ac:dyDescent="0.35">
      <c r="F449" s="51"/>
    </row>
    <row r="450" spans="6:6" x14ac:dyDescent="0.35">
      <c r="F450" s="51"/>
    </row>
    <row r="451" spans="6:6" x14ac:dyDescent="0.35">
      <c r="F451" s="51"/>
    </row>
    <row r="452" spans="6:6" x14ac:dyDescent="0.35">
      <c r="F452" s="51"/>
    </row>
    <row r="453" spans="6:6" x14ac:dyDescent="0.35">
      <c r="F453" s="51"/>
    </row>
    <row r="454" spans="6:6" x14ac:dyDescent="0.35">
      <c r="F454" s="51"/>
    </row>
    <row r="455" spans="6:6" x14ac:dyDescent="0.35">
      <c r="F455" s="51"/>
    </row>
    <row r="456" spans="6:6" x14ac:dyDescent="0.35">
      <c r="F456" s="51"/>
    </row>
    <row r="457" spans="6:6" x14ac:dyDescent="0.35">
      <c r="F457" s="51"/>
    </row>
    <row r="458" spans="6:6" x14ac:dyDescent="0.35">
      <c r="F458" s="51"/>
    </row>
    <row r="459" spans="6:6" x14ac:dyDescent="0.35">
      <c r="F459" s="51"/>
    </row>
    <row r="460" spans="6:6" x14ac:dyDescent="0.35">
      <c r="F460" s="51"/>
    </row>
    <row r="461" spans="6:6" x14ac:dyDescent="0.35">
      <c r="F461" s="51"/>
    </row>
    <row r="462" spans="6:6" x14ac:dyDescent="0.35">
      <c r="F462" s="51"/>
    </row>
    <row r="463" spans="6:6" x14ac:dyDescent="0.35">
      <c r="F463" s="51"/>
    </row>
    <row r="464" spans="6:6" x14ac:dyDescent="0.35">
      <c r="F464" s="51"/>
    </row>
    <row r="465" spans="6:6" x14ac:dyDescent="0.35">
      <c r="F465" s="51"/>
    </row>
    <row r="466" spans="6:6" x14ac:dyDescent="0.35">
      <c r="F466" s="51"/>
    </row>
    <row r="467" spans="6:6" x14ac:dyDescent="0.35">
      <c r="F467" s="51"/>
    </row>
    <row r="468" spans="6:6" x14ac:dyDescent="0.35">
      <c r="F468" s="51"/>
    </row>
    <row r="469" spans="6:6" x14ac:dyDescent="0.35">
      <c r="F469" s="51"/>
    </row>
    <row r="470" spans="6:6" x14ac:dyDescent="0.35">
      <c r="F470" s="51"/>
    </row>
    <row r="471" spans="6:6" x14ac:dyDescent="0.35">
      <c r="F471" s="51"/>
    </row>
    <row r="472" spans="6:6" x14ac:dyDescent="0.35">
      <c r="F472" s="51"/>
    </row>
    <row r="473" spans="6:6" x14ac:dyDescent="0.35">
      <c r="F473" s="51"/>
    </row>
    <row r="474" spans="6:6" x14ac:dyDescent="0.35">
      <c r="F474" s="51"/>
    </row>
    <row r="475" spans="6:6" x14ac:dyDescent="0.35">
      <c r="F475" s="51"/>
    </row>
    <row r="476" spans="6:6" x14ac:dyDescent="0.35">
      <c r="F476" s="51"/>
    </row>
    <row r="477" spans="6:6" x14ac:dyDescent="0.35">
      <c r="F477" s="51"/>
    </row>
    <row r="478" spans="6:6" x14ac:dyDescent="0.35">
      <c r="F478" s="51"/>
    </row>
    <row r="479" spans="6:6" x14ac:dyDescent="0.35">
      <c r="F479" s="51"/>
    </row>
    <row r="480" spans="6:6" x14ac:dyDescent="0.35">
      <c r="F480" s="51"/>
    </row>
    <row r="481" spans="6:6" x14ac:dyDescent="0.35">
      <c r="F481" s="51"/>
    </row>
    <row r="482" spans="6:6" x14ac:dyDescent="0.35">
      <c r="F482" s="51"/>
    </row>
    <row r="483" spans="6:6" x14ac:dyDescent="0.35">
      <c r="F483" s="51"/>
    </row>
    <row r="484" spans="6:6" x14ac:dyDescent="0.35">
      <c r="F484" s="51"/>
    </row>
    <row r="485" spans="6:6" x14ac:dyDescent="0.35">
      <c r="F485" s="51"/>
    </row>
    <row r="486" spans="6:6" x14ac:dyDescent="0.35">
      <c r="F486" s="51"/>
    </row>
    <row r="487" spans="6:6" x14ac:dyDescent="0.35">
      <c r="F487" s="51"/>
    </row>
    <row r="488" spans="6:6" x14ac:dyDescent="0.35">
      <c r="F488" s="51"/>
    </row>
    <row r="489" spans="6:6" x14ac:dyDescent="0.35">
      <c r="F489" s="51"/>
    </row>
    <row r="490" spans="6:6" x14ac:dyDescent="0.35">
      <c r="F490" s="51"/>
    </row>
    <row r="491" spans="6:6" x14ac:dyDescent="0.35">
      <c r="F491" s="51"/>
    </row>
    <row r="492" spans="6:6" x14ac:dyDescent="0.35">
      <c r="F492" s="51"/>
    </row>
    <row r="493" spans="6:6" x14ac:dyDescent="0.35">
      <c r="F493" s="51"/>
    </row>
    <row r="494" spans="6:6" x14ac:dyDescent="0.35">
      <c r="F494" s="51"/>
    </row>
    <row r="495" spans="6:6" x14ac:dyDescent="0.35">
      <c r="F495" s="51"/>
    </row>
    <row r="496" spans="6:6" x14ac:dyDescent="0.35">
      <c r="F496" s="51"/>
    </row>
    <row r="497" spans="6:6" x14ac:dyDescent="0.35">
      <c r="F497" s="51"/>
    </row>
    <row r="498" spans="6:6" x14ac:dyDescent="0.35">
      <c r="F498" s="51"/>
    </row>
    <row r="499" spans="6:6" x14ac:dyDescent="0.35">
      <c r="F499" s="51"/>
    </row>
    <row r="500" spans="6:6" x14ac:dyDescent="0.35">
      <c r="F500" s="51"/>
    </row>
    <row r="501" spans="6:6" x14ac:dyDescent="0.35">
      <c r="F501" s="51"/>
    </row>
    <row r="502" spans="6:6" x14ac:dyDescent="0.35">
      <c r="F502" s="51"/>
    </row>
    <row r="503" spans="6:6" x14ac:dyDescent="0.35">
      <c r="F503" s="51"/>
    </row>
    <row r="504" spans="6:6" x14ac:dyDescent="0.35">
      <c r="F504" s="51"/>
    </row>
    <row r="505" spans="6:6" x14ac:dyDescent="0.35">
      <c r="F505" s="51"/>
    </row>
    <row r="506" spans="6:6" x14ac:dyDescent="0.35">
      <c r="F506" s="51"/>
    </row>
    <row r="507" spans="6:6" x14ac:dyDescent="0.35">
      <c r="F507" s="51"/>
    </row>
    <row r="508" spans="6:6" x14ac:dyDescent="0.35">
      <c r="F508" s="51"/>
    </row>
    <row r="509" spans="6:6" x14ac:dyDescent="0.35">
      <c r="F509" s="51"/>
    </row>
    <row r="510" spans="6:6" x14ac:dyDescent="0.35">
      <c r="F510" s="51"/>
    </row>
    <row r="511" spans="6:6" x14ac:dyDescent="0.35">
      <c r="F511" s="51"/>
    </row>
    <row r="512" spans="6:6" x14ac:dyDescent="0.35">
      <c r="F512" s="51"/>
    </row>
    <row r="513" spans="6:6" x14ac:dyDescent="0.35">
      <c r="F513" s="51"/>
    </row>
    <row r="514" spans="6:6" x14ac:dyDescent="0.35">
      <c r="F514" s="51"/>
    </row>
    <row r="515" spans="6:6" x14ac:dyDescent="0.35">
      <c r="F515" s="51"/>
    </row>
    <row r="516" spans="6:6" x14ac:dyDescent="0.35">
      <c r="F516" s="51"/>
    </row>
    <row r="517" spans="6:6" x14ac:dyDescent="0.35">
      <c r="F517" s="51"/>
    </row>
    <row r="518" spans="6:6" x14ac:dyDescent="0.35">
      <c r="F518" s="51"/>
    </row>
    <row r="519" spans="6:6" x14ac:dyDescent="0.35">
      <c r="F519" s="51"/>
    </row>
    <row r="520" spans="6:6" x14ac:dyDescent="0.35">
      <c r="F520" s="51"/>
    </row>
    <row r="521" spans="6:6" x14ac:dyDescent="0.35">
      <c r="F521" s="51"/>
    </row>
    <row r="522" spans="6:6" x14ac:dyDescent="0.35">
      <c r="F522" s="51"/>
    </row>
    <row r="523" spans="6:6" x14ac:dyDescent="0.35">
      <c r="F523" s="51"/>
    </row>
    <row r="524" spans="6:6" x14ac:dyDescent="0.35">
      <c r="F524" s="51"/>
    </row>
    <row r="525" spans="6:6" x14ac:dyDescent="0.35">
      <c r="F525" s="51"/>
    </row>
    <row r="526" spans="6:6" x14ac:dyDescent="0.35">
      <c r="F526" s="51"/>
    </row>
    <row r="527" spans="6:6" x14ac:dyDescent="0.35">
      <c r="F527" s="51"/>
    </row>
    <row r="528" spans="6:6" x14ac:dyDescent="0.35">
      <c r="F528" s="51"/>
    </row>
    <row r="529" spans="6:6" x14ac:dyDescent="0.35">
      <c r="F529" s="51"/>
    </row>
    <row r="530" spans="6:6" x14ac:dyDescent="0.35">
      <c r="F530" s="51"/>
    </row>
    <row r="531" spans="6:6" x14ac:dyDescent="0.35">
      <c r="F531" s="51"/>
    </row>
    <row r="532" spans="6:6" x14ac:dyDescent="0.35">
      <c r="F532" s="51"/>
    </row>
    <row r="533" spans="6:6" x14ac:dyDescent="0.35">
      <c r="F533" s="51"/>
    </row>
    <row r="534" spans="6:6" x14ac:dyDescent="0.35">
      <c r="F534" s="51"/>
    </row>
    <row r="535" spans="6:6" x14ac:dyDescent="0.35">
      <c r="F535" s="51"/>
    </row>
    <row r="536" spans="6:6" x14ac:dyDescent="0.35">
      <c r="F536" s="51"/>
    </row>
    <row r="537" spans="6:6" x14ac:dyDescent="0.35">
      <c r="F537" s="51"/>
    </row>
    <row r="538" spans="6:6" x14ac:dyDescent="0.35">
      <c r="F538" s="51"/>
    </row>
    <row r="539" spans="6:6" x14ac:dyDescent="0.35">
      <c r="F539" s="51"/>
    </row>
    <row r="540" spans="6:6" x14ac:dyDescent="0.35">
      <c r="F540" s="51"/>
    </row>
    <row r="541" spans="6:6" x14ac:dyDescent="0.35">
      <c r="F541" s="51"/>
    </row>
    <row r="542" spans="6:6" x14ac:dyDescent="0.35">
      <c r="F542" s="51"/>
    </row>
    <row r="543" spans="6:6" x14ac:dyDescent="0.35">
      <c r="F543" s="51"/>
    </row>
    <row r="544" spans="6:6" x14ac:dyDescent="0.35">
      <c r="F544" s="51"/>
    </row>
    <row r="545" spans="6:6" x14ac:dyDescent="0.35">
      <c r="F545" s="51"/>
    </row>
    <row r="546" spans="6:6" x14ac:dyDescent="0.35">
      <c r="F546" s="51"/>
    </row>
    <row r="547" spans="6:6" x14ac:dyDescent="0.35">
      <c r="F547" s="51"/>
    </row>
    <row r="548" spans="6:6" x14ac:dyDescent="0.35">
      <c r="F548" s="51"/>
    </row>
    <row r="549" spans="6:6" x14ac:dyDescent="0.35">
      <c r="F549" s="51"/>
    </row>
    <row r="550" spans="6:6" x14ac:dyDescent="0.35">
      <c r="F550" s="51"/>
    </row>
    <row r="551" spans="6:6" x14ac:dyDescent="0.35">
      <c r="F551" s="51"/>
    </row>
    <row r="552" spans="6:6" x14ac:dyDescent="0.35">
      <c r="F552" s="51"/>
    </row>
    <row r="553" spans="6:6" x14ac:dyDescent="0.35">
      <c r="F553" s="51"/>
    </row>
    <row r="554" spans="6:6" x14ac:dyDescent="0.35">
      <c r="F554" s="51"/>
    </row>
    <row r="555" spans="6:6" x14ac:dyDescent="0.35">
      <c r="F555" s="51"/>
    </row>
    <row r="556" spans="6:6" x14ac:dyDescent="0.35">
      <c r="F556" s="51"/>
    </row>
    <row r="557" spans="6:6" x14ac:dyDescent="0.35">
      <c r="F557" s="51"/>
    </row>
    <row r="558" spans="6:6" x14ac:dyDescent="0.35">
      <c r="F558" s="51"/>
    </row>
    <row r="559" spans="6:6" x14ac:dyDescent="0.35">
      <c r="F559" s="51"/>
    </row>
    <row r="560" spans="6:6" x14ac:dyDescent="0.35">
      <c r="F560" s="51"/>
    </row>
    <row r="561" spans="6:6" x14ac:dyDescent="0.35">
      <c r="F561" s="51"/>
    </row>
    <row r="562" spans="6:6" x14ac:dyDescent="0.35">
      <c r="F562" s="51"/>
    </row>
    <row r="563" spans="6:6" x14ac:dyDescent="0.35">
      <c r="F563" s="51"/>
    </row>
    <row r="564" spans="6:6" x14ac:dyDescent="0.35">
      <c r="F564" s="51"/>
    </row>
    <row r="565" spans="6:6" x14ac:dyDescent="0.35">
      <c r="F565" s="51"/>
    </row>
    <row r="566" spans="6:6" x14ac:dyDescent="0.35">
      <c r="F566" s="51"/>
    </row>
    <row r="567" spans="6:6" x14ac:dyDescent="0.35">
      <c r="F567" s="51"/>
    </row>
    <row r="568" spans="6:6" x14ac:dyDescent="0.35">
      <c r="F568" s="51"/>
    </row>
    <row r="569" spans="6:6" x14ac:dyDescent="0.35">
      <c r="F569" s="51"/>
    </row>
    <row r="570" spans="6:6" x14ac:dyDescent="0.35">
      <c r="F570" s="51"/>
    </row>
    <row r="571" spans="6:6" x14ac:dyDescent="0.35">
      <c r="F571" s="51"/>
    </row>
    <row r="572" spans="6:6" x14ac:dyDescent="0.35">
      <c r="F572" s="51"/>
    </row>
    <row r="573" spans="6:6" x14ac:dyDescent="0.35">
      <c r="F573" s="51"/>
    </row>
    <row r="574" spans="6:6" x14ac:dyDescent="0.35">
      <c r="F574" s="51"/>
    </row>
    <row r="575" spans="6:6" x14ac:dyDescent="0.35">
      <c r="F575" s="51"/>
    </row>
    <row r="576" spans="6:6" x14ac:dyDescent="0.35">
      <c r="F576" s="51"/>
    </row>
    <row r="577" spans="6:6" x14ac:dyDescent="0.35">
      <c r="F577" s="51"/>
    </row>
    <row r="578" spans="6:6" x14ac:dyDescent="0.35">
      <c r="F578" s="51"/>
    </row>
    <row r="579" spans="6:6" x14ac:dyDescent="0.35">
      <c r="F579" s="51"/>
    </row>
    <row r="580" spans="6:6" x14ac:dyDescent="0.35">
      <c r="F580" s="51"/>
    </row>
    <row r="581" spans="6:6" x14ac:dyDescent="0.35">
      <c r="F581" s="51"/>
    </row>
    <row r="582" spans="6:6" x14ac:dyDescent="0.35">
      <c r="F582" s="51"/>
    </row>
    <row r="583" spans="6:6" x14ac:dyDescent="0.35">
      <c r="F583" s="51"/>
    </row>
    <row r="584" spans="6:6" x14ac:dyDescent="0.35">
      <c r="F584" s="51"/>
    </row>
    <row r="585" spans="6:6" x14ac:dyDescent="0.35">
      <c r="F585" s="51"/>
    </row>
    <row r="586" spans="6:6" x14ac:dyDescent="0.35">
      <c r="F586" s="51"/>
    </row>
    <row r="587" spans="6:6" x14ac:dyDescent="0.35">
      <c r="F587" s="51"/>
    </row>
    <row r="588" spans="6:6" x14ac:dyDescent="0.35">
      <c r="F588" s="51"/>
    </row>
    <row r="589" spans="6:6" x14ac:dyDescent="0.35">
      <c r="F589" s="51"/>
    </row>
    <row r="590" spans="6:6" x14ac:dyDescent="0.35">
      <c r="F590" s="51"/>
    </row>
    <row r="591" spans="6:6" x14ac:dyDescent="0.35">
      <c r="F591" s="51"/>
    </row>
    <row r="592" spans="6:6" x14ac:dyDescent="0.35">
      <c r="F592" s="51"/>
    </row>
    <row r="593" spans="6:6" x14ac:dyDescent="0.35">
      <c r="F593" s="51"/>
    </row>
    <row r="594" spans="6:6" x14ac:dyDescent="0.35">
      <c r="F594" s="51"/>
    </row>
    <row r="595" spans="6:6" x14ac:dyDescent="0.35">
      <c r="F595" s="51"/>
    </row>
    <row r="596" spans="6:6" x14ac:dyDescent="0.35">
      <c r="F596" s="51"/>
    </row>
    <row r="597" spans="6:6" x14ac:dyDescent="0.35">
      <c r="F597" s="51"/>
    </row>
    <row r="598" spans="6:6" x14ac:dyDescent="0.35">
      <c r="F598" s="51"/>
    </row>
    <row r="599" spans="6:6" x14ac:dyDescent="0.35">
      <c r="F599" s="51"/>
    </row>
    <row r="600" spans="6:6" x14ac:dyDescent="0.35">
      <c r="F600" s="51"/>
    </row>
    <row r="601" spans="6:6" x14ac:dyDescent="0.35">
      <c r="F601" s="51"/>
    </row>
    <row r="602" spans="6:6" x14ac:dyDescent="0.35">
      <c r="F602" s="51"/>
    </row>
    <row r="603" spans="6:6" x14ac:dyDescent="0.35">
      <c r="F603" s="51"/>
    </row>
    <row r="604" spans="6:6" x14ac:dyDescent="0.35">
      <c r="F604" s="51"/>
    </row>
    <row r="605" spans="6:6" x14ac:dyDescent="0.35">
      <c r="F605" s="51"/>
    </row>
    <row r="606" spans="6:6" x14ac:dyDescent="0.35">
      <c r="F606" s="51"/>
    </row>
    <row r="607" spans="6:6" x14ac:dyDescent="0.35">
      <c r="F607" s="51"/>
    </row>
    <row r="608" spans="6:6" x14ac:dyDescent="0.35">
      <c r="F608" s="51"/>
    </row>
    <row r="609" spans="6:6" x14ac:dyDescent="0.35">
      <c r="F609" s="51"/>
    </row>
    <row r="610" spans="6:6" x14ac:dyDescent="0.35">
      <c r="F610" s="51"/>
    </row>
    <row r="611" spans="6:6" x14ac:dyDescent="0.35">
      <c r="F611" s="51"/>
    </row>
    <row r="612" spans="6:6" x14ac:dyDescent="0.35">
      <c r="F612" s="51"/>
    </row>
    <row r="613" spans="6:6" x14ac:dyDescent="0.35">
      <c r="F613" s="51"/>
    </row>
    <row r="614" spans="6:6" x14ac:dyDescent="0.35">
      <c r="F614" s="51"/>
    </row>
    <row r="615" spans="6:6" x14ac:dyDescent="0.35">
      <c r="F615" s="51"/>
    </row>
    <row r="616" spans="6:6" x14ac:dyDescent="0.35">
      <c r="F616" s="51"/>
    </row>
    <row r="617" spans="6:6" x14ac:dyDescent="0.35">
      <c r="F617" s="51"/>
    </row>
    <row r="618" spans="6:6" x14ac:dyDescent="0.35">
      <c r="F618" s="51"/>
    </row>
    <row r="619" spans="6:6" x14ac:dyDescent="0.35">
      <c r="F619" s="51"/>
    </row>
    <row r="620" spans="6:6" x14ac:dyDescent="0.35">
      <c r="F620" s="51"/>
    </row>
    <row r="621" spans="6:6" x14ac:dyDescent="0.35">
      <c r="F621" s="51"/>
    </row>
    <row r="622" spans="6:6" x14ac:dyDescent="0.35">
      <c r="F622" s="51"/>
    </row>
    <row r="623" spans="6:6" x14ac:dyDescent="0.35">
      <c r="F623" s="51"/>
    </row>
    <row r="624" spans="6:6" x14ac:dyDescent="0.35">
      <c r="F624" s="51"/>
    </row>
    <row r="625" spans="6:6" x14ac:dyDescent="0.35">
      <c r="F625" s="51"/>
    </row>
    <row r="626" spans="6:6" x14ac:dyDescent="0.35">
      <c r="F626" s="51"/>
    </row>
    <row r="627" spans="6:6" x14ac:dyDescent="0.35">
      <c r="F627" s="51"/>
    </row>
    <row r="628" spans="6:6" x14ac:dyDescent="0.35">
      <c r="F628" s="51"/>
    </row>
    <row r="629" spans="6:6" x14ac:dyDescent="0.35">
      <c r="F629" s="51"/>
    </row>
    <row r="630" spans="6:6" x14ac:dyDescent="0.35">
      <c r="F630" s="51"/>
    </row>
    <row r="631" spans="6:6" x14ac:dyDescent="0.35">
      <c r="F631" s="51"/>
    </row>
    <row r="632" spans="6:6" x14ac:dyDescent="0.35">
      <c r="F632" s="51"/>
    </row>
    <row r="633" spans="6:6" x14ac:dyDescent="0.35">
      <c r="F633" s="51"/>
    </row>
    <row r="634" spans="6:6" x14ac:dyDescent="0.35">
      <c r="F634" s="51"/>
    </row>
    <row r="635" spans="6:6" x14ac:dyDescent="0.35">
      <c r="F635" s="51"/>
    </row>
    <row r="636" spans="6:6" x14ac:dyDescent="0.35">
      <c r="F636" s="51"/>
    </row>
    <row r="637" spans="6:6" x14ac:dyDescent="0.35">
      <c r="F637" s="51"/>
    </row>
    <row r="638" spans="6:6" x14ac:dyDescent="0.35">
      <c r="F638" s="51"/>
    </row>
    <row r="639" spans="6:6" x14ac:dyDescent="0.35">
      <c r="F639" s="51"/>
    </row>
    <row r="640" spans="6:6" x14ac:dyDescent="0.35">
      <c r="F640" s="51"/>
    </row>
    <row r="641" spans="6:6" x14ac:dyDescent="0.35">
      <c r="F641" s="51"/>
    </row>
    <row r="642" spans="6:6" x14ac:dyDescent="0.35">
      <c r="F642" s="51"/>
    </row>
    <row r="643" spans="6:6" x14ac:dyDescent="0.35">
      <c r="F643" s="51"/>
    </row>
    <row r="644" spans="6:6" x14ac:dyDescent="0.35">
      <c r="F644" s="51"/>
    </row>
    <row r="645" spans="6:6" x14ac:dyDescent="0.35">
      <c r="F645" s="51"/>
    </row>
    <row r="646" spans="6:6" x14ac:dyDescent="0.35">
      <c r="F646" s="51"/>
    </row>
    <row r="647" spans="6:6" x14ac:dyDescent="0.35">
      <c r="F647" s="51"/>
    </row>
    <row r="648" spans="6:6" x14ac:dyDescent="0.35">
      <c r="F648" s="51"/>
    </row>
    <row r="649" spans="6:6" x14ac:dyDescent="0.35">
      <c r="F649" s="51"/>
    </row>
    <row r="650" spans="6:6" x14ac:dyDescent="0.35">
      <c r="F650" s="51"/>
    </row>
    <row r="651" spans="6:6" x14ac:dyDescent="0.35">
      <c r="F651" s="51"/>
    </row>
    <row r="652" spans="6:6" x14ac:dyDescent="0.35">
      <c r="F652" s="51"/>
    </row>
    <row r="653" spans="6:6" x14ac:dyDescent="0.35">
      <c r="F653" s="51"/>
    </row>
    <row r="654" spans="6:6" x14ac:dyDescent="0.35">
      <c r="F654" s="51"/>
    </row>
    <row r="655" spans="6:6" x14ac:dyDescent="0.35">
      <c r="F655" s="51"/>
    </row>
    <row r="656" spans="6:6" x14ac:dyDescent="0.35">
      <c r="F656" s="51"/>
    </row>
    <row r="657" spans="6:6" x14ac:dyDescent="0.35">
      <c r="F657" s="51"/>
    </row>
    <row r="658" spans="6:6" x14ac:dyDescent="0.35">
      <c r="F658" s="51"/>
    </row>
    <row r="659" spans="6:6" x14ac:dyDescent="0.35">
      <c r="F659" s="51"/>
    </row>
    <row r="660" spans="6:6" x14ac:dyDescent="0.35">
      <c r="F660" s="51"/>
    </row>
    <row r="661" spans="6:6" x14ac:dyDescent="0.35">
      <c r="F661" s="51"/>
    </row>
    <row r="662" spans="6:6" x14ac:dyDescent="0.35">
      <c r="F662" s="51"/>
    </row>
    <row r="663" spans="6:6" x14ac:dyDescent="0.35">
      <c r="F663" s="51"/>
    </row>
    <row r="664" spans="6:6" x14ac:dyDescent="0.35">
      <c r="F664" s="51"/>
    </row>
    <row r="665" spans="6:6" x14ac:dyDescent="0.35">
      <c r="F665" s="51"/>
    </row>
    <row r="666" spans="6:6" x14ac:dyDescent="0.35">
      <c r="F666" s="51"/>
    </row>
    <row r="667" spans="6:6" x14ac:dyDescent="0.35">
      <c r="F667" s="51"/>
    </row>
    <row r="668" spans="6:6" x14ac:dyDescent="0.35">
      <c r="F668" s="51"/>
    </row>
    <row r="669" spans="6:6" x14ac:dyDescent="0.35">
      <c r="F669" s="51"/>
    </row>
    <row r="670" spans="6:6" x14ac:dyDescent="0.35">
      <c r="F670" s="51"/>
    </row>
    <row r="671" spans="6:6" x14ac:dyDescent="0.35">
      <c r="F671" s="51"/>
    </row>
    <row r="672" spans="6:6" x14ac:dyDescent="0.35">
      <c r="F672" s="51"/>
    </row>
    <row r="673" spans="6:6" x14ac:dyDescent="0.35">
      <c r="F673" s="51"/>
    </row>
    <row r="674" spans="6:6" x14ac:dyDescent="0.35">
      <c r="F674" s="51"/>
    </row>
    <row r="675" spans="6:6" x14ac:dyDescent="0.35">
      <c r="F675" s="51"/>
    </row>
    <row r="676" spans="6:6" x14ac:dyDescent="0.35">
      <c r="F676" s="51"/>
    </row>
    <row r="677" spans="6:6" x14ac:dyDescent="0.35">
      <c r="F677" s="51"/>
    </row>
    <row r="678" spans="6:6" x14ac:dyDescent="0.35">
      <c r="F678" s="51"/>
    </row>
    <row r="679" spans="6:6" x14ac:dyDescent="0.35">
      <c r="F679" s="51"/>
    </row>
    <row r="680" spans="6:6" x14ac:dyDescent="0.35">
      <c r="F680" s="51"/>
    </row>
    <row r="681" spans="6:6" x14ac:dyDescent="0.35">
      <c r="F681" s="51"/>
    </row>
    <row r="682" spans="6:6" x14ac:dyDescent="0.35">
      <c r="F682" s="51"/>
    </row>
    <row r="683" spans="6:6" x14ac:dyDescent="0.35">
      <c r="F683" s="51"/>
    </row>
    <row r="684" spans="6:6" x14ac:dyDescent="0.35">
      <c r="F684" s="51"/>
    </row>
    <row r="685" spans="6:6" x14ac:dyDescent="0.35">
      <c r="F685" s="51"/>
    </row>
    <row r="686" spans="6:6" x14ac:dyDescent="0.35">
      <c r="F686" s="51"/>
    </row>
    <row r="687" spans="6:6" x14ac:dyDescent="0.35">
      <c r="F687" s="51"/>
    </row>
    <row r="688" spans="6:6" x14ac:dyDescent="0.35">
      <c r="F688" s="51"/>
    </row>
    <row r="689" spans="6:6" x14ac:dyDescent="0.35">
      <c r="F689" s="51"/>
    </row>
    <row r="690" spans="6:6" x14ac:dyDescent="0.35">
      <c r="F690" s="51"/>
    </row>
    <row r="691" spans="6:6" x14ac:dyDescent="0.35">
      <c r="F691" s="51"/>
    </row>
    <row r="692" spans="6:6" x14ac:dyDescent="0.35">
      <c r="F692" s="51"/>
    </row>
    <row r="693" spans="6:6" x14ac:dyDescent="0.35">
      <c r="F693" s="51"/>
    </row>
    <row r="694" spans="6:6" x14ac:dyDescent="0.35">
      <c r="F694" s="51"/>
    </row>
    <row r="695" spans="6:6" x14ac:dyDescent="0.35">
      <c r="F695" s="51"/>
    </row>
    <row r="696" spans="6:6" x14ac:dyDescent="0.35">
      <c r="F696" s="51"/>
    </row>
    <row r="697" spans="6:6" x14ac:dyDescent="0.35">
      <c r="F697" s="51"/>
    </row>
    <row r="698" spans="6:6" x14ac:dyDescent="0.35">
      <c r="F698" s="51"/>
    </row>
    <row r="699" spans="6:6" x14ac:dyDescent="0.35">
      <c r="F699" s="51"/>
    </row>
    <row r="700" spans="6:6" x14ac:dyDescent="0.35">
      <c r="F700" s="51"/>
    </row>
    <row r="701" spans="6:6" x14ac:dyDescent="0.35">
      <c r="F701" s="51"/>
    </row>
    <row r="702" spans="6:6" x14ac:dyDescent="0.35">
      <c r="F702" s="51"/>
    </row>
    <row r="703" spans="6:6" x14ac:dyDescent="0.35">
      <c r="F703" s="51"/>
    </row>
    <row r="704" spans="6:6" x14ac:dyDescent="0.35">
      <c r="F704" s="51"/>
    </row>
    <row r="705" spans="6:6" x14ac:dyDescent="0.35">
      <c r="F705" s="51"/>
    </row>
    <row r="706" spans="6:6" x14ac:dyDescent="0.35">
      <c r="F706" s="51"/>
    </row>
    <row r="707" spans="6:6" x14ac:dyDescent="0.35">
      <c r="F707" s="51"/>
    </row>
    <row r="708" spans="6:6" x14ac:dyDescent="0.35">
      <c r="F708" s="51"/>
    </row>
    <row r="709" spans="6:6" x14ac:dyDescent="0.35">
      <c r="F709" s="51"/>
    </row>
    <row r="710" spans="6:6" x14ac:dyDescent="0.35">
      <c r="F710" s="51"/>
    </row>
    <row r="711" spans="6:6" x14ac:dyDescent="0.35">
      <c r="F711" s="51"/>
    </row>
    <row r="712" spans="6:6" x14ac:dyDescent="0.35">
      <c r="F712" s="51"/>
    </row>
    <row r="713" spans="6:6" x14ac:dyDescent="0.35">
      <c r="F713" s="51"/>
    </row>
    <row r="714" spans="6:6" x14ac:dyDescent="0.35">
      <c r="F714" s="51"/>
    </row>
    <row r="715" spans="6:6" x14ac:dyDescent="0.35">
      <c r="F715" s="51"/>
    </row>
    <row r="716" spans="6:6" x14ac:dyDescent="0.35">
      <c r="F716" s="51"/>
    </row>
    <row r="717" spans="6:6" x14ac:dyDescent="0.35">
      <c r="F717" s="51"/>
    </row>
    <row r="718" spans="6:6" x14ac:dyDescent="0.35">
      <c r="F718" s="51"/>
    </row>
    <row r="719" spans="6:6" x14ac:dyDescent="0.35">
      <c r="F719" s="51"/>
    </row>
    <row r="720" spans="6:6" x14ac:dyDescent="0.35">
      <c r="F720" s="51"/>
    </row>
    <row r="721" spans="6:6" x14ac:dyDescent="0.35">
      <c r="F721" s="51"/>
    </row>
    <row r="722" spans="6:6" x14ac:dyDescent="0.35">
      <c r="F722" s="51"/>
    </row>
    <row r="723" spans="6:6" x14ac:dyDescent="0.35">
      <c r="F723" s="51"/>
    </row>
    <row r="724" spans="6:6" x14ac:dyDescent="0.35">
      <c r="F724" s="51"/>
    </row>
    <row r="725" spans="6:6" x14ac:dyDescent="0.35">
      <c r="F725" s="51"/>
    </row>
    <row r="726" spans="6:6" x14ac:dyDescent="0.35">
      <c r="F726" s="51"/>
    </row>
    <row r="727" spans="6:6" x14ac:dyDescent="0.35">
      <c r="F727" s="51"/>
    </row>
    <row r="728" spans="6:6" x14ac:dyDescent="0.35">
      <c r="F728" s="51"/>
    </row>
    <row r="729" spans="6:6" x14ac:dyDescent="0.35">
      <c r="F729" s="51"/>
    </row>
    <row r="730" spans="6:6" x14ac:dyDescent="0.35">
      <c r="F730" s="51"/>
    </row>
    <row r="731" spans="6:6" x14ac:dyDescent="0.35">
      <c r="F731" s="51"/>
    </row>
    <row r="732" spans="6:6" x14ac:dyDescent="0.35">
      <c r="F732" s="51"/>
    </row>
    <row r="733" spans="6:6" x14ac:dyDescent="0.35">
      <c r="F733" s="51"/>
    </row>
    <row r="734" spans="6:6" x14ac:dyDescent="0.35">
      <c r="F734" s="51"/>
    </row>
    <row r="735" spans="6:6" x14ac:dyDescent="0.35">
      <c r="F735" s="51"/>
    </row>
    <row r="736" spans="6:6" x14ac:dyDescent="0.35">
      <c r="F736" s="51"/>
    </row>
    <row r="737" spans="6:6" x14ac:dyDescent="0.35">
      <c r="F737" s="51"/>
    </row>
    <row r="738" spans="6:6" x14ac:dyDescent="0.35">
      <c r="F738" s="51"/>
    </row>
    <row r="739" spans="6:6" x14ac:dyDescent="0.35">
      <c r="F739" s="51"/>
    </row>
    <row r="740" spans="6:6" x14ac:dyDescent="0.35">
      <c r="F740" s="51"/>
    </row>
    <row r="741" spans="6:6" x14ac:dyDescent="0.35">
      <c r="F741" s="51"/>
    </row>
    <row r="742" spans="6:6" x14ac:dyDescent="0.35">
      <c r="F742" s="51"/>
    </row>
    <row r="743" spans="6:6" x14ac:dyDescent="0.35">
      <c r="F743" s="51"/>
    </row>
    <row r="744" spans="6:6" x14ac:dyDescent="0.35">
      <c r="F744" s="51"/>
    </row>
    <row r="745" spans="6:6" x14ac:dyDescent="0.35">
      <c r="F745" s="51"/>
    </row>
    <row r="746" spans="6:6" x14ac:dyDescent="0.35">
      <c r="F746" s="51"/>
    </row>
    <row r="747" spans="6:6" x14ac:dyDescent="0.35">
      <c r="F747" s="51"/>
    </row>
    <row r="748" spans="6:6" x14ac:dyDescent="0.35">
      <c r="F748" s="51"/>
    </row>
    <row r="749" spans="6:6" x14ac:dyDescent="0.35">
      <c r="F749" s="51"/>
    </row>
    <row r="750" spans="6:6" x14ac:dyDescent="0.35">
      <c r="F750" s="51"/>
    </row>
    <row r="751" spans="6:6" x14ac:dyDescent="0.35">
      <c r="F751" s="51"/>
    </row>
    <row r="752" spans="6:6" x14ac:dyDescent="0.35">
      <c r="F752" s="51"/>
    </row>
    <row r="753" spans="6:6" x14ac:dyDescent="0.35">
      <c r="F753" s="51"/>
    </row>
    <row r="754" spans="6:6" x14ac:dyDescent="0.35">
      <c r="F754" s="51"/>
    </row>
    <row r="755" spans="6:6" x14ac:dyDescent="0.35">
      <c r="F755" s="51"/>
    </row>
    <row r="756" spans="6:6" x14ac:dyDescent="0.35">
      <c r="F756" s="51"/>
    </row>
    <row r="757" spans="6:6" x14ac:dyDescent="0.35">
      <c r="F757" s="51"/>
    </row>
    <row r="758" spans="6:6" x14ac:dyDescent="0.35">
      <c r="F758" s="51"/>
    </row>
    <row r="759" spans="6:6" x14ac:dyDescent="0.35">
      <c r="F759" s="51"/>
    </row>
    <row r="760" spans="6:6" x14ac:dyDescent="0.35">
      <c r="F760" s="51"/>
    </row>
    <row r="761" spans="6:6" x14ac:dyDescent="0.35">
      <c r="F761" s="51"/>
    </row>
    <row r="762" spans="6:6" x14ac:dyDescent="0.35">
      <c r="F762" s="51"/>
    </row>
    <row r="763" spans="6:6" x14ac:dyDescent="0.35">
      <c r="F763" s="51"/>
    </row>
    <row r="764" spans="6:6" x14ac:dyDescent="0.35">
      <c r="F764" s="51"/>
    </row>
    <row r="765" spans="6:6" x14ac:dyDescent="0.35">
      <c r="F765" s="51"/>
    </row>
    <row r="766" spans="6:6" x14ac:dyDescent="0.35">
      <c r="F766" s="51"/>
    </row>
    <row r="767" spans="6:6" x14ac:dyDescent="0.35">
      <c r="F767" s="51"/>
    </row>
    <row r="768" spans="6:6" x14ac:dyDescent="0.35">
      <c r="F768" s="51"/>
    </row>
    <row r="769" spans="6:6" x14ac:dyDescent="0.35">
      <c r="F769" s="51"/>
    </row>
    <row r="770" spans="6:6" x14ac:dyDescent="0.35">
      <c r="F770" s="51"/>
    </row>
    <row r="771" spans="6:6" x14ac:dyDescent="0.35">
      <c r="F771" s="51"/>
    </row>
    <row r="772" spans="6:6" x14ac:dyDescent="0.35">
      <c r="F772" s="51"/>
    </row>
    <row r="773" spans="6:6" x14ac:dyDescent="0.35">
      <c r="F773" s="51"/>
    </row>
    <row r="774" spans="6:6" x14ac:dyDescent="0.35">
      <c r="F774" s="51"/>
    </row>
    <row r="775" spans="6:6" x14ac:dyDescent="0.35">
      <c r="F775" s="51"/>
    </row>
    <row r="776" spans="6:6" x14ac:dyDescent="0.35">
      <c r="F776" s="51"/>
    </row>
    <row r="777" spans="6:6" x14ac:dyDescent="0.35">
      <c r="F777" s="51"/>
    </row>
    <row r="778" spans="6:6" x14ac:dyDescent="0.35">
      <c r="F778" s="51"/>
    </row>
    <row r="779" spans="6:6" x14ac:dyDescent="0.35">
      <c r="F779" s="51"/>
    </row>
    <row r="780" spans="6:6" x14ac:dyDescent="0.35">
      <c r="F780" s="51"/>
    </row>
    <row r="781" spans="6:6" x14ac:dyDescent="0.35">
      <c r="F781" s="51"/>
    </row>
    <row r="782" spans="6:6" x14ac:dyDescent="0.35">
      <c r="F782" s="51"/>
    </row>
    <row r="783" spans="6:6" x14ac:dyDescent="0.35">
      <c r="F783" s="51"/>
    </row>
    <row r="784" spans="6:6" x14ac:dyDescent="0.35">
      <c r="F784" s="51"/>
    </row>
    <row r="785" spans="6:6" x14ac:dyDescent="0.35">
      <c r="F785" s="51"/>
    </row>
    <row r="786" spans="6:6" x14ac:dyDescent="0.35">
      <c r="F786" s="51"/>
    </row>
    <row r="787" spans="6:6" x14ac:dyDescent="0.35">
      <c r="F787" s="51"/>
    </row>
    <row r="788" spans="6:6" x14ac:dyDescent="0.35">
      <c r="F788" s="51"/>
    </row>
    <row r="789" spans="6:6" x14ac:dyDescent="0.35">
      <c r="F789" s="51"/>
    </row>
    <row r="790" spans="6:6" x14ac:dyDescent="0.35">
      <c r="F790" s="51"/>
    </row>
    <row r="791" spans="6:6" x14ac:dyDescent="0.35">
      <c r="F791" s="51"/>
    </row>
    <row r="792" spans="6:6" x14ac:dyDescent="0.35">
      <c r="F792" s="51"/>
    </row>
    <row r="793" spans="6:6" x14ac:dyDescent="0.35">
      <c r="F793" s="51"/>
    </row>
    <row r="794" spans="6:6" x14ac:dyDescent="0.35">
      <c r="F794" s="51"/>
    </row>
    <row r="795" spans="6:6" x14ac:dyDescent="0.35">
      <c r="F795" s="51"/>
    </row>
    <row r="796" spans="6:6" x14ac:dyDescent="0.35">
      <c r="F796" s="51"/>
    </row>
    <row r="797" spans="6:6" x14ac:dyDescent="0.35">
      <c r="F797" s="51"/>
    </row>
    <row r="798" spans="6:6" x14ac:dyDescent="0.35">
      <c r="F798" s="51"/>
    </row>
    <row r="799" spans="6:6" x14ac:dyDescent="0.35">
      <c r="F799" s="51"/>
    </row>
    <row r="800" spans="6:6" x14ac:dyDescent="0.35">
      <c r="F800" s="51"/>
    </row>
    <row r="801" spans="6:6" x14ac:dyDescent="0.35">
      <c r="F801" s="51"/>
    </row>
    <row r="802" spans="6:6" x14ac:dyDescent="0.35">
      <c r="F802" s="51"/>
    </row>
    <row r="803" spans="6:6" x14ac:dyDescent="0.35">
      <c r="F803" s="51"/>
    </row>
    <row r="804" spans="6:6" x14ac:dyDescent="0.35">
      <c r="F804" s="51"/>
    </row>
    <row r="805" spans="6:6" x14ac:dyDescent="0.35">
      <c r="F805" s="51"/>
    </row>
    <row r="806" spans="6:6" x14ac:dyDescent="0.35">
      <c r="F806" s="51"/>
    </row>
    <row r="807" spans="6:6" x14ac:dyDescent="0.35">
      <c r="F807" s="51"/>
    </row>
    <row r="808" spans="6:6" x14ac:dyDescent="0.35">
      <c r="F808" s="51"/>
    </row>
    <row r="809" spans="6:6" x14ac:dyDescent="0.35">
      <c r="F809" s="51"/>
    </row>
    <row r="810" spans="6:6" x14ac:dyDescent="0.35">
      <c r="F810" s="51"/>
    </row>
    <row r="811" spans="6:6" x14ac:dyDescent="0.35">
      <c r="F811" s="51"/>
    </row>
    <row r="812" spans="6:6" x14ac:dyDescent="0.35">
      <c r="F812" s="51"/>
    </row>
    <row r="813" spans="6:6" x14ac:dyDescent="0.35">
      <c r="F813" s="51"/>
    </row>
    <row r="814" spans="6:6" x14ac:dyDescent="0.35">
      <c r="F814" s="51"/>
    </row>
    <row r="815" spans="6:6" x14ac:dyDescent="0.35">
      <c r="F815" s="51"/>
    </row>
    <row r="816" spans="6:6" x14ac:dyDescent="0.35">
      <c r="F816" s="51"/>
    </row>
    <row r="817" spans="6:6" x14ac:dyDescent="0.35">
      <c r="F817" s="51"/>
    </row>
    <row r="818" spans="6:6" x14ac:dyDescent="0.35">
      <c r="F818" s="51"/>
    </row>
    <row r="819" spans="6:6" x14ac:dyDescent="0.35">
      <c r="F819" s="51"/>
    </row>
    <row r="820" spans="6:6" x14ac:dyDescent="0.35">
      <c r="F820" s="51"/>
    </row>
    <row r="821" spans="6:6" x14ac:dyDescent="0.35">
      <c r="F821" s="51"/>
    </row>
    <row r="822" spans="6:6" x14ac:dyDescent="0.35">
      <c r="F822" s="51"/>
    </row>
    <row r="823" spans="6:6" x14ac:dyDescent="0.35">
      <c r="F823" s="51"/>
    </row>
    <row r="824" spans="6:6" x14ac:dyDescent="0.35">
      <c r="F824" s="51"/>
    </row>
    <row r="825" spans="6:6" x14ac:dyDescent="0.35">
      <c r="F825" s="51"/>
    </row>
    <row r="826" spans="6:6" x14ac:dyDescent="0.35">
      <c r="F826" s="51"/>
    </row>
    <row r="827" spans="6:6" x14ac:dyDescent="0.35">
      <c r="F827" s="51"/>
    </row>
    <row r="828" spans="6:6" x14ac:dyDescent="0.35">
      <c r="F828" s="51"/>
    </row>
    <row r="829" spans="6:6" x14ac:dyDescent="0.35">
      <c r="F829" s="51"/>
    </row>
    <row r="830" spans="6:6" x14ac:dyDescent="0.35">
      <c r="F830" s="51"/>
    </row>
    <row r="831" spans="6:6" x14ac:dyDescent="0.35">
      <c r="F831" s="51"/>
    </row>
    <row r="832" spans="6:6" x14ac:dyDescent="0.35">
      <c r="F832" s="51"/>
    </row>
    <row r="833" spans="6:6" x14ac:dyDescent="0.35">
      <c r="F833" s="51"/>
    </row>
    <row r="834" spans="6:6" x14ac:dyDescent="0.35">
      <c r="F834" s="51"/>
    </row>
    <row r="835" spans="6:6" x14ac:dyDescent="0.35">
      <c r="F835" s="51"/>
    </row>
    <row r="836" spans="6:6" x14ac:dyDescent="0.35">
      <c r="F836" s="51"/>
    </row>
    <row r="837" spans="6:6" x14ac:dyDescent="0.35">
      <c r="F837" s="51"/>
    </row>
    <row r="838" spans="6:6" x14ac:dyDescent="0.35">
      <c r="F838" s="51"/>
    </row>
    <row r="839" spans="6:6" x14ac:dyDescent="0.35">
      <c r="F839" s="51"/>
    </row>
    <row r="840" spans="6:6" x14ac:dyDescent="0.35">
      <c r="F840" s="51"/>
    </row>
    <row r="841" spans="6:6" x14ac:dyDescent="0.35">
      <c r="F841" s="51"/>
    </row>
    <row r="842" spans="6:6" x14ac:dyDescent="0.35">
      <c r="F842" s="51"/>
    </row>
    <row r="843" spans="6:6" x14ac:dyDescent="0.35">
      <c r="F843" s="51"/>
    </row>
    <row r="844" spans="6:6" x14ac:dyDescent="0.35">
      <c r="F844" s="51"/>
    </row>
    <row r="845" spans="6:6" x14ac:dyDescent="0.35">
      <c r="F845" s="51"/>
    </row>
    <row r="846" spans="6:6" x14ac:dyDescent="0.35">
      <c r="F846" s="51"/>
    </row>
    <row r="847" spans="6:6" x14ac:dyDescent="0.35">
      <c r="F847" s="51"/>
    </row>
    <row r="848" spans="6:6" x14ac:dyDescent="0.35">
      <c r="F848" s="51"/>
    </row>
    <row r="849" spans="6:6" x14ac:dyDescent="0.35">
      <c r="F849" s="51"/>
    </row>
    <row r="850" spans="6:6" x14ac:dyDescent="0.35">
      <c r="F850" s="51"/>
    </row>
    <row r="851" spans="6:6" x14ac:dyDescent="0.35">
      <c r="F851" s="51"/>
    </row>
    <row r="852" spans="6:6" x14ac:dyDescent="0.35">
      <c r="F852" s="51"/>
    </row>
    <row r="853" spans="6:6" x14ac:dyDescent="0.35">
      <c r="F853" s="51"/>
    </row>
    <row r="854" spans="6:6" x14ac:dyDescent="0.35">
      <c r="F854" s="51"/>
    </row>
    <row r="855" spans="6:6" x14ac:dyDescent="0.35">
      <c r="F855" s="51"/>
    </row>
    <row r="856" spans="6:6" x14ac:dyDescent="0.35">
      <c r="F856" s="51"/>
    </row>
    <row r="857" spans="6:6" x14ac:dyDescent="0.35">
      <c r="F857" s="51"/>
    </row>
    <row r="858" spans="6:6" x14ac:dyDescent="0.35">
      <c r="F858" s="51"/>
    </row>
    <row r="859" spans="6:6" x14ac:dyDescent="0.35">
      <c r="F859" s="51"/>
    </row>
    <row r="860" spans="6:6" x14ac:dyDescent="0.35">
      <c r="F860" s="51"/>
    </row>
    <row r="861" spans="6:6" x14ac:dyDescent="0.35">
      <c r="F861" s="51"/>
    </row>
    <row r="862" spans="6:6" x14ac:dyDescent="0.35">
      <c r="F862" s="51"/>
    </row>
    <row r="863" spans="6:6" x14ac:dyDescent="0.35">
      <c r="F863" s="51"/>
    </row>
    <row r="864" spans="6:6" x14ac:dyDescent="0.35">
      <c r="F864" s="51"/>
    </row>
    <row r="865" spans="6:6" x14ac:dyDescent="0.35">
      <c r="F865" s="51"/>
    </row>
    <row r="866" spans="6:6" x14ac:dyDescent="0.35">
      <c r="F866" s="51"/>
    </row>
    <row r="867" spans="6:6" x14ac:dyDescent="0.35">
      <c r="F867" s="51"/>
    </row>
    <row r="868" spans="6:6" x14ac:dyDescent="0.35">
      <c r="F868" s="51"/>
    </row>
    <row r="869" spans="6:6" x14ac:dyDescent="0.35">
      <c r="F869" s="51"/>
    </row>
    <row r="870" spans="6:6" x14ac:dyDescent="0.35">
      <c r="F870" s="51"/>
    </row>
    <row r="871" spans="6:6" x14ac:dyDescent="0.35">
      <c r="F871" s="51"/>
    </row>
    <row r="872" spans="6:6" x14ac:dyDescent="0.35">
      <c r="F872" s="51"/>
    </row>
    <row r="873" spans="6:6" x14ac:dyDescent="0.35">
      <c r="F873" s="51"/>
    </row>
    <row r="874" spans="6:6" x14ac:dyDescent="0.35">
      <c r="F874" s="51"/>
    </row>
    <row r="875" spans="6:6" x14ac:dyDescent="0.35">
      <c r="F875" s="51"/>
    </row>
    <row r="876" spans="6:6" x14ac:dyDescent="0.35">
      <c r="F876" s="51"/>
    </row>
    <row r="877" spans="6:6" x14ac:dyDescent="0.35">
      <c r="F877" s="51"/>
    </row>
    <row r="878" spans="6:6" x14ac:dyDescent="0.35">
      <c r="F878" s="51"/>
    </row>
    <row r="879" spans="6:6" x14ac:dyDescent="0.35">
      <c r="F879" s="51"/>
    </row>
    <row r="880" spans="6:6" x14ac:dyDescent="0.35">
      <c r="F880" s="51"/>
    </row>
    <row r="881" spans="6:6" x14ac:dyDescent="0.35">
      <c r="F881" s="51"/>
    </row>
    <row r="882" spans="6:6" x14ac:dyDescent="0.35">
      <c r="F882" s="51"/>
    </row>
    <row r="883" spans="6:6" x14ac:dyDescent="0.35">
      <c r="F883" s="51"/>
    </row>
    <row r="884" spans="6:6" x14ac:dyDescent="0.35">
      <c r="F884" s="51"/>
    </row>
    <row r="885" spans="6:6" x14ac:dyDescent="0.35">
      <c r="F885" s="51"/>
    </row>
    <row r="886" spans="6:6" x14ac:dyDescent="0.35">
      <c r="F886" s="51"/>
    </row>
    <row r="887" spans="6:6" x14ac:dyDescent="0.35">
      <c r="F887" s="51"/>
    </row>
    <row r="888" spans="6:6" x14ac:dyDescent="0.35">
      <c r="F888" s="51"/>
    </row>
    <row r="889" spans="6:6" x14ac:dyDescent="0.35">
      <c r="F889" s="51"/>
    </row>
    <row r="890" spans="6:6" x14ac:dyDescent="0.35">
      <c r="F890" s="51"/>
    </row>
    <row r="891" spans="6:6" x14ac:dyDescent="0.35">
      <c r="F891" s="51"/>
    </row>
    <row r="892" spans="6:6" x14ac:dyDescent="0.35">
      <c r="F892" s="51"/>
    </row>
    <row r="893" spans="6:6" x14ac:dyDescent="0.35">
      <c r="F893" s="51"/>
    </row>
    <row r="894" spans="6:6" x14ac:dyDescent="0.35">
      <c r="F894" s="51"/>
    </row>
    <row r="895" spans="6:6" x14ac:dyDescent="0.35">
      <c r="F895" s="51"/>
    </row>
    <row r="896" spans="6:6" x14ac:dyDescent="0.35">
      <c r="F896" s="51"/>
    </row>
    <row r="897" spans="6:6" x14ac:dyDescent="0.35">
      <c r="F897" s="51"/>
    </row>
    <row r="898" spans="6:6" x14ac:dyDescent="0.35">
      <c r="F898" s="51"/>
    </row>
    <row r="899" spans="6:6" x14ac:dyDescent="0.35">
      <c r="F899" s="51"/>
    </row>
    <row r="900" spans="6:6" x14ac:dyDescent="0.35">
      <c r="F900" s="51"/>
    </row>
    <row r="901" spans="6:6" x14ac:dyDescent="0.35">
      <c r="F901" s="51"/>
    </row>
    <row r="902" spans="6:6" x14ac:dyDescent="0.35">
      <c r="F902" s="51"/>
    </row>
    <row r="903" spans="6:6" x14ac:dyDescent="0.35">
      <c r="F903" s="51"/>
    </row>
    <row r="904" spans="6:6" x14ac:dyDescent="0.35">
      <c r="F904" s="51"/>
    </row>
    <row r="905" spans="6:6" x14ac:dyDescent="0.35">
      <c r="F905" s="51"/>
    </row>
    <row r="906" spans="6:6" x14ac:dyDescent="0.35">
      <c r="F906" s="51"/>
    </row>
    <row r="907" spans="6:6" x14ac:dyDescent="0.35">
      <c r="F907" s="51"/>
    </row>
    <row r="908" spans="6:6" x14ac:dyDescent="0.35">
      <c r="F908" s="51"/>
    </row>
    <row r="909" spans="6:6" x14ac:dyDescent="0.35">
      <c r="F909" s="51"/>
    </row>
    <row r="910" spans="6:6" x14ac:dyDescent="0.35">
      <c r="F910" s="51"/>
    </row>
    <row r="911" spans="6:6" x14ac:dyDescent="0.35">
      <c r="F911" s="51"/>
    </row>
    <row r="912" spans="6:6" x14ac:dyDescent="0.35">
      <c r="F912" s="51"/>
    </row>
    <row r="913" spans="6:6" x14ac:dyDescent="0.35">
      <c r="F913" s="51"/>
    </row>
    <row r="914" spans="6:6" x14ac:dyDescent="0.35">
      <c r="F914" s="51"/>
    </row>
    <row r="915" spans="6:6" x14ac:dyDescent="0.35">
      <c r="F915" s="51"/>
    </row>
    <row r="916" spans="6:6" x14ac:dyDescent="0.35">
      <c r="F916" s="51"/>
    </row>
    <row r="917" spans="6:6" x14ac:dyDescent="0.35">
      <c r="F917" s="51"/>
    </row>
    <row r="918" spans="6:6" x14ac:dyDescent="0.35">
      <c r="F918" s="51"/>
    </row>
    <row r="919" spans="6:6" x14ac:dyDescent="0.35">
      <c r="F919" s="51"/>
    </row>
    <row r="920" spans="6:6" x14ac:dyDescent="0.35">
      <c r="F920" s="51"/>
    </row>
    <row r="921" spans="6:6" x14ac:dyDescent="0.35">
      <c r="F921" s="51"/>
    </row>
    <row r="922" spans="6:6" x14ac:dyDescent="0.35">
      <c r="F922" s="51"/>
    </row>
    <row r="923" spans="6:6" x14ac:dyDescent="0.35">
      <c r="F923" s="51"/>
    </row>
    <row r="924" spans="6:6" x14ac:dyDescent="0.35">
      <c r="F924" s="51"/>
    </row>
    <row r="925" spans="6:6" x14ac:dyDescent="0.35">
      <c r="F925" s="51"/>
    </row>
    <row r="926" spans="6:6" x14ac:dyDescent="0.35">
      <c r="F926" s="51"/>
    </row>
    <row r="927" spans="6:6" x14ac:dyDescent="0.35">
      <c r="F927" s="51"/>
    </row>
    <row r="928" spans="6:6" x14ac:dyDescent="0.35">
      <c r="F928" s="51"/>
    </row>
    <row r="929" spans="6:6" x14ac:dyDescent="0.35">
      <c r="F929" s="51"/>
    </row>
    <row r="930" spans="6:6" x14ac:dyDescent="0.35">
      <c r="F930" s="51"/>
    </row>
    <row r="931" spans="6:6" x14ac:dyDescent="0.35">
      <c r="F931" s="51"/>
    </row>
    <row r="932" spans="6:6" x14ac:dyDescent="0.35">
      <c r="F932" s="51"/>
    </row>
    <row r="933" spans="6:6" x14ac:dyDescent="0.35">
      <c r="F933" s="51"/>
    </row>
    <row r="934" spans="6:6" x14ac:dyDescent="0.35">
      <c r="F934" s="51"/>
    </row>
    <row r="935" spans="6:6" x14ac:dyDescent="0.35">
      <c r="F935" s="51"/>
    </row>
    <row r="936" spans="6:6" x14ac:dyDescent="0.35">
      <c r="F936" s="51"/>
    </row>
    <row r="937" spans="6:6" x14ac:dyDescent="0.35">
      <c r="F937" s="51"/>
    </row>
    <row r="938" spans="6:6" x14ac:dyDescent="0.35">
      <c r="F938" s="51"/>
    </row>
    <row r="939" spans="6:6" x14ac:dyDescent="0.35">
      <c r="F939" s="51"/>
    </row>
    <row r="940" spans="6:6" x14ac:dyDescent="0.35">
      <c r="F940" s="51"/>
    </row>
    <row r="941" spans="6:6" x14ac:dyDescent="0.35">
      <c r="F941" s="51"/>
    </row>
    <row r="942" spans="6:6" x14ac:dyDescent="0.35">
      <c r="F942" s="51"/>
    </row>
    <row r="943" spans="6:6" x14ac:dyDescent="0.35">
      <c r="F943" s="51"/>
    </row>
    <row r="944" spans="6:6" x14ac:dyDescent="0.35">
      <c r="F944" s="51"/>
    </row>
    <row r="945" spans="6:6" x14ac:dyDescent="0.35">
      <c r="F945" s="51"/>
    </row>
    <row r="946" spans="6:6" x14ac:dyDescent="0.35">
      <c r="F946" s="51"/>
    </row>
    <row r="947" spans="6:6" x14ac:dyDescent="0.35">
      <c r="F947" s="51"/>
    </row>
    <row r="948" spans="6:6" x14ac:dyDescent="0.35">
      <c r="F948" s="51"/>
    </row>
    <row r="949" spans="6:6" x14ac:dyDescent="0.35">
      <c r="F949" s="51"/>
    </row>
    <row r="950" spans="6:6" x14ac:dyDescent="0.35">
      <c r="F950" s="51"/>
    </row>
    <row r="951" spans="6:6" x14ac:dyDescent="0.35">
      <c r="F951" s="51"/>
    </row>
    <row r="952" spans="6:6" x14ac:dyDescent="0.35">
      <c r="F952" s="51"/>
    </row>
    <row r="953" spans="6:6" x14ac:dyDescent="0.35">
      <c r="F953" s="51"/>
    </row>
    <row r="954" spans="6:6" x14ac:dyDescent="0.35">
      <c r="F954" s="51"/>
    </row>
    <row r="955" spans="6:6" x14ac:dyDescent="0.35">
      <c r="F955" s="51"/>
    </row>
    <row r="956" spans="6:6" x14ac:dyDescent="0.35">
      <c r="F956" s="51"/>
    </row>
    <row r="957" spans="6:6" x14ac:dyDescent="0.35">
      <c r="F957" s="51"/>
    </row>
    <row r="958" spans="6:6" x14ac:dyDescent="0.35">
      <c r="F958" s="51"/>
    </row>
    <row r="959" spans="6:6" x14ac:dyDescent="0.35">
      <c r="F959" s="51"/>
    </row>
    <row r="960" spans="6:6" x14ac:dyDescent="0.35">
      <c r="F960" s="51"/>
    </row>
    <row r="961" spans="6:6" x14ac:dyDescent="0.35">
      <c r="F961" s="51"/>
    </row>
    <row r="962" spans="6:6" x14ac:dyDescent="0.35">
      <c r="F962" s="51"/>
    </row>
    <row r="963" spans="6:6" x14ac:dyDescent="0.35">
      <c r="F963" s="51"/>
    </row>
    <row r="964" spans="6:6" x14ac:dyDescent="0.35">
      <c r="F964" s="51"/>
    </row>
    <row r="965" spans="6:6" x14ac:dyDescent="0.35">
      <c r="F965" s="51"/>
    </row>
    <row r="966" spans="6:6" x14ac:dyDescent="0.35">
      <c r="F966" s="51"/>
    </row>
    <row r="967" spans="6:6" x14ac:dyDescent="0.35">
      <c r="F967" s="51"/>
    </row>
    <row r="968" spans="6:6" x14ac:dyDescent="0.35">
      <c r="F968" s="51"/>
    </row>
    <row r="969" spans="6:6" x14ac:dyDescent="0.35">
      <c r="F969" s="51"/>
    </row>
    <row r="970" spans="6:6" x14ac:dyDescent="0.35">
      <c r="F970" s="51"/>
    </row>
    <row r="971" spans="6:6" x14ac:dyDescent="0.35">
      <c r="F971" s="51"/>
    </row>
    <row r="972" spans="6:6" x14ac:dyDescent="0.35">
      <c r="F972" s="51"/>
    </row>
    <row r="973" spans="6:6" x14ac:dyDescent="0.35">
      <c r="F973" s="51"/>
    </row>
    <row r="974" spans="6:6" x14ac:dyDescent="0.35">
      <c r="F974" s="51"/>
    </row>
    <row r="975" spans="6:6" x14ac:dyDescent="0.35">
      <c r="F975" s="51"/>
    </row>
    <row r="976" spans="6:6" x14ac:dyDescent="0.35">
      <c r="F976" s="51"/>
    </row>
    <row r="977" spans="6:6" x14ac:dyDescent="0.35">
      <c r="F977" s="51"/>
    </row>
    <row r="978" spans="6:6" x14ac:dyDescent="0.35">
      <c r="F978" s="51"/>
    </row>
    <row r="979" spans="6:6" x14ac:dyDescent="0.35">
      <c r="F979" s="51"/>
    </row>
    <row r="980" spans="6:6" x14ac:dyDescent="0.35">
      <c r="F980" s="51"/>
    </row>
    <row r="981" spans="6:6" x14ac:dyDescent="0.35">
      <c r="F981" s="51"/>
    </row>
    <row r="982" spans="6:6" x14ac:dyDescent="0.35">
      <c r="F982" s="51"/>
    </row>
    <row r="983" spans="6:6" x14ac:dyDescent="0.35">
      <c r="F983" s="51"/>
    </row>
    <row r="984" spans="6:6" x14ac:dyDescent="0.35">
      <c r="F984" s="51"/>
    </row>
    <row r="985" spans="6:6" x14ac:dyDescent="0.35">
      <c r="F985" s="51"/>
    </row>
    <row r="986" spans="6:6" x14ac:dyDescent="0.35">
      <c r="F986" s="51"/>
    </row>
    <row r="987" spans="6:6" x14ac:dyDescent="0.35">
      <c r="F987" s="51"/>
    </row>
    <row r="988" spans="6:6" x14ac:dyDescent="0.35">
      <c r="F988" s="51"/>
    </row>
    <row r="989" spans="6:6" x14ac:dyDescent="0.35">
      <c r="F989" s="51"/>
    </row>
    <row r="990" spans="6:6" x14ac:dyDescent="0.35">
      <c r="F990" s="51"/>
    </row>
    <row r="991" spans="6:6" x14ac:dyDescent="0.35">
      <c r="F991" s="51"/>
    </row>
    <row r="992" spans="6:6" x14ac:dyDescent="0.35">
      <c r="F992" s="51"/>
    </row>
    <row r="993" spans="6:6" x14ac:dyDescent="0.35">
      <c r="F993" s="51"/>
    </row>
    <row r="994" spans="6:6" x14ac:dyDescent="0.35">
      <c r="F994" s="51"/>
    </row>
    <row r="995" spans="6:6" x14ac:dyDescent="0.35">
      <c r="F995" s="51"/>
    </row>
    <row r="996" spans="6:6" x14ac:dyDescent="0.35">
      <c r="F996" s="51"/>
    </row>
    <row r="997" spans="6:6" x14ac:dyDescent="0.35">
      <c r="F997" s="51"/>
    </row>
    <row r="998" spans="6:6" x14ac:dyDescent="0.35">
      <c r="F998" s="51"/>
    </row>
    <row r="999" spans="6:6" x14ac:dyDescent="0.35">
      <c r="F999" s="51"/>
    </row>
    <row r="1000" spans="6:6" x14ac:dyDescent="0.35">
      <c r="F1000" s="51"/>
    </row>
    <row r="1001" spans="6:6" x14ac:dyDescent="0.35">
      <c r="F1001" s="51"/>
    </row>
    <row r="1002" spans="6:6" x14ac:dyDescent="0.35">
      <c r="F1002" s="51"/>
    </row>
    <row r="1003" spans="6:6" x14ac:dyDescent="0.35">
      <c r="F1003" s="51"/>
    </row>
    <row r="1004" spans="6:6" x14ac:dyDescent="0.35">
      <c r="F1004" s="51"/>
    </row>
    <row r="1005" spans="6:6" x14ac:dyDescent="0.35">
      <c r="F1005" s="51"/>
    </row>
    <row r="1006" spans="6:6" x14ac:dyDescent="0.35">
      <c r="F1006" s="51"/>
    </row>
    <row r="1007" spans="6:6" x14ac:dyDescent="0.35">
      <c r="F1007" s="51"/>
    </row>
    <row r="1008" spans="6:6" x14ac:dyDescent="0.35">
      <c r="F1008" s="51"/>
    </row>
    <row r="1009" spans="6:6" x14ac:dyDescent="0.35">
      <c r="F1009" s="51"/>
    </row>
    <row r="1010" spans="6:6" x14ac:dyDescent="0.35">
      <c r="F1010" s="51"/>
    </row>
    <row r="1011" spans="6:6" x14ac:dyDescent="0.35">
      <c r="F1011" s="51"/>
    </row>
    <row r="1012" spans="6:6" x14ac:dyDescent="0.35">
      <c r="F1012" s="51"/>
    </row>
    <row r="1013" spans="6:6" x14ac:dyDescent="0.35">
      <c r="F1013" s="51"/>
    </row>
    <row r="1014" spans="6:6" x14ac:dyDescent="0.35">
      <c r="F1014" s="51"/>
    </row>
    <row r="1015" spans="6:6" x14ac:dyDescent="0.35">
      <c r="F1015" s="51"/>
    </row>
    <row r="1016" spans="6:6" x14ac:dyDescent="0.35">
      <c r="F1016" s="51"/>
    </row>
    <row r="1017" spans="6:6" x14ac:dyDescent="0.35">
      <c r="F1017" s="51"/>
    </row>
    <row r="1018" spans="6:6" x14ac:dyDescent="0.35">
      <c r="F1018" s="51"/>
    </row>
    <row r="1019" spans="6:6" x14ac:dyDescent="0.35">
      <c r="F1019" s="51"/>
    </row>
    <row r="1020" spans="6:6" x14ac:dyDescent="0.35">
      <c r="F1020" s="51"/>
    </row>
    <row r="1021" spans="6:6" x14ac:dyDescent="0.35">
      <c r="F1021" s="51"/>
    </row>
    <row r="1022" spans="6:6" x14ac:dyDescent="0.35">
      <c r="F1022" s="51"/>
    </row>
    <row r="1023" spans="6:6" x14ac:dyDescent="0.35">
      <c r="F1023" s="51"/>
    </row>
    <row r="1024" spans="6:6" x14ac:dyDescent="0.35">
      <c r="F1024" s="51"/>
    </row>
    <row r="1025" spans="6:6" x14ac:dyDescent="0.35">
      <c r="F1025" s="51"/>
    </row>
    <row r="1026" spans="6:6" x14ac:dyDescent="0.35">
      <c r="F1026" s="51"/>
    </row>
    <row r="1027" spans="6:6" x14ac:dyDescent="0.35">
      <c r="F1027" s="51"/>
    </row>
    <row r="1028" spans="6:6" x14ac:dyDescent="0.35">
      <c r="F1028" s="51"/>
    </row>
    <row r="1029" spans="6:6" x14ac:dyDescent="0.35">
      <c r="F1029" s="51"/>
    </row>
    <row r="1030" spans="6:6" x14ac:dyDescent="0.35">
      <c r="F1030" s="51"/>
    </row>
    <row r="1031" spans="6:6" x14ac:dyDescent="0.35">
      <c r="F1031" s="51"/>
    </row>
    <row r="1032" spans="6:6" x14ac:dyDescent="0.35">
      <c r="F1032" s="51"/>
    </row>
    <row r="1033" spans="6:6" x14ac:dyDescent="0.35">
      <c r="F1033" s="51"/>
    </row>
    <row r="1034" spans="6:6" x14ac:dyDescent="0.35">
      <c r="F1034" s="51"/>
    </row>
    <row r="1035" spans="6:6" x14ac:dyDescent="0.35">
      <c r="F1035" s="51"/>
    </row>
    <row r="1036" spans="6:6" x14ac:dyDescent="0.35">
      <c r="F1036" s="51"/>
    </row>
    <row r="1037" spans="6:6" x14ac:dyDescent="0.35">
      <c r="F1037" s="51"/>
    </row>
    <row r="1038" spans="6:6" x14ac:dyDescent="0.35">
      <c r="F1038" s="51"/>
    </row>
    <row r="1039" spans="6:6" x14ac:dyDescent="0.35">
      <c r="F1039" s="51"/>
    </row>
    <row r="1040" spans="6:6" x14ac:dyDescent="0.35">
      <c r="F1040" s="51"/>
    </row>
    <row r="1041" spans="6:6" x14ac:dyDescent="0.35">
      <c r="F1041" s="51"/>
    </row>
    <row r="1042" spans="6:6" x14ac:dyDescent="0.35">
      <c r="F1042" s="51"/>
    </row>
    <row r="1043" spans="6:6" x14ac:dyDescent="0.35">
      <c r="F1043" s="51"/>
    </row>
    <row r="1044" spans="6:6" x14ac:dyDescent="0.35">
      <c r="F1044" s="51"/>
    </row>
    <row r="1045" spans="6:6" x14ac:dyDescent="0.35">
      <c r="F1045" s="51"/>
    </row>
    <row r="1046" spans="6:6" x14ac:dyDescent="0.35">
      <c r="F1046" s="51"/>
    </row>
    <row r="1047" spans="6:6" x14ac:dyDescent="0.35">
      <c r="F1047" s="51"/>
    </row>
    <row r="1048" spans="6:6" x14ac:dyDescent="0.35">
      <c r="F1048" s="51"/>
    </row>
    <row r="1049" spans="6:6" x14ac:dyDescent="0.35">
      <c r="F1049" s="51"/>
    </row>
    <row r="1050" spans="6:6" x14ac:dyDescent="0.35">
      <c r="F1050" s="51"/>
    </row>
    <row r="1051" spans="6:6" x14ac:dyDescent="0.35">
      <c r="F1051" s="51"/>
    </row>
    <row r="1052" spans="6:6" x14ac:dyDescent="0.35">
      <c r="F1052" s="51"/>
    </row>
    <row r="1053" spans="6:6" x14ac:dyDescent="0.35">
      <c r="F1053" s="51"/>
    </row>
    <row r="1054" spans="6:6" x14ac:dyDescent="0.35">
      <c r="F1054" s="51"/>
    </row>
    <row r="1055" spans="6:6" x14ac:dyDescent="0.35">
      <c r="F1055" s="51"/>
    </row>
    <row r="1056" spans="6:6" x14ac:dyDescent="0.35">
      <c r="F1056" s="51"/>
    </row>
    <row r="1057" spans="6:6" x14ac:dyDescent="0.35">
      <c r="F1057" s="51"/>
    </row>
    <row r="1058" spans="6:6" x14ac:dyDescent="0.35">
      <c r="F1058" s="51"/>
    </row>
    <row r="1059" spans="6:6" x14ac:dyDescent="0.35">
      <c r="F1059" s="51"/>
    </row>
    <row r="1060" spans="6:6" x14ac:dyDescent="0.35">
      <c r="F1060" s="51"/>
    </row>
    <row r="1061" spans="6:6" x14ac:dyDescent="0.35">
      <c r="F1061" s="51"/>
    </row>
    <row r="1062" spans="6:6" x14ac:dyDescent="0.35">
      <c r="F1062" s="51"/>
    </row>
    <row r="1063" spans="6:6" x14ac:dyDescent="0.35">
      <c r="F1063" s="51"/>
    </row>
    <row r="1064" spans="6:6" x14ac:dyDescent="0.35">
      <c r="F1064" s="51"/>
    </row>
    <row r="1065" spans="6:6" x14ac:dyDescent="0.35">
      <c r="F1065" s="51"/>
    </row>
    <row r="1066" spans="6:6" x14ac:dyDescent="0.35">
      <c r="F1066" s="51"/>
    </row>
    <row r="1067" spans="6:6" x14ac:dyDescent="0.35">
      <c r="F1067" s="51"/>
    </row>
    <row r="1068" spans="6:6" x14ac:dyDescent="0.35">
      <c r="F1068" s="51"/>
    </row>
    <row r="1069" spans="6:6" x14ac:dyDescent="0.35">
      <c r="F1069" s="51"/>
    </row>
    <row r="1070" spans="6:6" x14ac:dyDescent="0.35">
      <c r="F1070" s="51"/>
    </row>
    <row r="1071" spans="6:6" x14ac:dyDescent="0.35">
      <c r="F1071" s="51"/>
    </row>
    <row r="1072" spans="6:6" x14ac:dyDescent="0.35">
      <c r="F1072" s="51"/>
    </row>
    <row r="1073" spans="6:6" x14ac:dyDescent="0.35">
      <c r="F1073" s="51"/>
    </row>
    <row r="1074" spans="6:6" x14ac:dyDescent="0.35">
      <c r="F1074" s="51"/>
    </row>
    <row r="1075" spans="6:6" x14ac:dyDescent="0.35">
      <c r="F1075" s="51"/>
    </row>
    <row r="1076" spans="6:6" x14ac:dyDescent="0.35">
      <c r="F1076" s="51"/>
    </row>
    <row r="1077" spans="6:6" x14ac:dyDescent="0.35">
      <c r="F1077" s="51"/>
    </row>
    <row r="1078" spans="6:6" x14ac:dyDescent="0.35">
      <c r="F1078" s="51"/>
    </row>
    <row r="1079" spans="6:6" x14ac:dyDescent="0.35">
      <c r="F1079" s="51"/>
    </row>
    <row r="1080" spans="6:6" x14ac:dyDescent="0.35">
      <c r="F1080" s="51"/>
    </row>
    <row r="1081" spans="6:6" x14ac:dyDescent="0.35">
      <c r="F1081" s="51"/>
    </row>
    <row r="1082" spans="6:6" x14ac:dyDescent="0.35">
      <c r="F1082" s="51"/>
    </row>
    <row r="1083" spans="6:6" x14ac:dyDescent="0.35">
      <c r="F1083" s="51"/>
    </row>
    <row r="1084" spans="6:6" x14ac:dyDescent="0.35">
      <c r="F1084" s="51"/>
    </row>
    <row r="1085" spans="6:6" x14ac:dyDescent="0.35">
      <c r="F1085" s="51"/>
    </row>
    <row r="1086" spans="6:6" x14ac:dyDescent="0.35">
      <c r="F1086" s="51"/>
    </row>
    <row r="1087" spans="6:6" x14ac:dyDescent="0.35">
      <c r="F1087" s="51"/>
    </row>
    <row r="1088" spans="6:6" x14ac:dyDescent="0.35">
      <c r="F1088" s="51"/>
    </row>
    <row r="1089" spans="6:6" x14ac:dyDescent="0.35">
      <c r="F1089" s="51"/>
    </row>
    <row r="1090" spans="6:6" x14ac:dyDescent="0.35">
      <c r="F1090" s="51"/>
    </row>
    <row r="1091" spans="6:6" x14ac:dyDescent="0.35">
      <c r="F1091" s="51"/>
    </row>
    <row r="1092" spans="6:6" x14ac:dyDescent="0.35">
      <c r="F1092" s="51"/>
    </row>
    <row r="1093" spans="6:6" x14ac:dyDescent="0.35">
      <c r="F1093" s="51"/>
    </row>
    <row r="1094" spans="6:6" x14ac:dyDescent="0.35">
      <c r="F1094" s="51"/>
    </row>
    <row r="1095" spans="6:6" x14ac:dyDescent="0.35">
      <c r="F1095" s="51"/>
    </row>
    <row r="1096" spans="6:6" x14ac:dyDescent="0.35">
      <c r="F1096" s="51"/>
    </row>
    <row r="1097" spans="6:6" x14ac:dyDescent="0.35">
      <c r="F1097" s="51"/>
    </row>
    <row r="1098" spans="6:6" x14ac:dyDescent="0.35">
      <c r="F1098" s="51"/>
    </row>
    <row r="1099" spans="6:6" x14ac:dyDescent="0.35">
      <c r="F1099" s="51"/>
    </row>
    <row r="1100" spans="6:6" x14ac:dyDescent="0.35">
      <c r="F1100" s="51"/>
    </row>
    <row r="1101" spans="6:6" x14ac:dyDescent="0.35">
      <c r="F1101" s="51"/>
    </row>
    <row r="1102" spans="6:6" x14ac:dyDescent="0.35">
      <c r="F1102" s="51"/>
    </row>
    <row r="1103" spans="6:6" x14ac:dyDescent="0.35">
      <c r="F1103" s="51"/>
    </row>
    <row r="1104" spans="6:6" x14ac:dyDescent="0.35">
      <c r="F1104" s="51"/>
    </row>
    <row r="1105" spans="6:6" x14ac:dyDescent="0.35">
      <c r="F1105" s="51"/>
    </row>
    <row r="1106" spans="6:6" x14ac:dyDescent="0.35">
      <c r="F1106" s="51"/>
    </row>
    <row r="1107" spans="6:6" x14ac:dyDescent="0.35">
      <c r="F1107" s="51"/>
    </row>
    <row r="1108" spans="6:6" x14ac:dyDescent="0.35">
      <c r="F1108" s="51"/>
    </row>
    <row r="1109" spans="6:6" x14ac:dyDescent="0.35">
      <c r="F1109" s="51"/>
    </row>
    <row r="1110" spans="6:6" x14ac:dyDescent="0.35">
      <c r="F1110" s="51"/>
    </row>
    <row r="1111" spans="6:6" x14ac:dyDescent="0.35">
      <c r="F1111" s="51"/>
    </row>
    <row r="1112" spans="6:6" x14ac:dyDescent="0.35">
      <c r="F1112" s="51"/>
    </row>
    <row r="1113" spans="6:6" x14ac:dyDescent="0.35">
      <c r="F1113" s="51"/>
    </row>
    <row r="1114" spans="6:6" x14ac:dyDescent="0.35">
      <c r="F1114" s="51"/>
    </row>
    <row r="1115" spans="6:6" x14ac:dyDescent="0.35">
      <c r="F1115" s="51"/>
    </row>
    <row r="1116" spans="6:6" x14ac:dyDescent="0.35">
      <c r="F1116" s="51"/>
    </row>
    <row r="1117" spans="6:6" x14ac:dyDescent="0.35">
      <c r="F1117" s="51"/>
    </row>
    <row r="1118" spans="6:6" x14ac:dyDescent="0.35">
      <c r="F1118" s="51"/>
    </row>
    <row r="1119" spans="6:6" x14ac:dyDescent="0.35">
      <c r="F1119" s="51"/>
    </row>
    <row r="1120" spans="6:6" x14ac:dyDescent="0.35">
      <c r="F1120" s="51"/>
    </row>
    <row r="1121" spans="6:6" x14ac:dyDescent="0.35">
      <c r="F1121" s="51"/>
    </row>
    <row r="1122" spans="6:6" x14ac:dyDescent="0.35">
      <c r="F1122" s="51"/>
    </row>
    <row r="1123" spans="6:6" x14ac:dyDescent="0.35">
      <c r="F1123" s="51"/>
    </row>
    <row r="1124" spans="6:6" x14ac:dyDescent="0.35">
      <c r="F1124" s="51"/>
    </row>
    <row r="1125" spans="6:6" x14ac:dyDescent="0.35">
      <c r="F1125" s="51"/>
    </row>
    <row r="1126" spans="6:6" x14ac:dyDescent="0.35">
      <c r="F1126" s="51"/>
    </row>
    <row r="1127" spans="6:6" x14ac:dyDescent="0.35">
      <c r="F1127" s="51"/>
    </row>
    <row r="1128" spans="6:6" x14ac:dyDescent="0.35">
      <c r="F1128" s="51"/>
    </row>
    <row r="1129" spans="6:6" x14ac:dyDescent="0.35">
      <c r="F1129" s="51"/>
    </row>
    <row r="1130" spans="6:6" x14ac:dyDescent="0.35">
      <c r="F1130" s="51"/>
    </row>
    <row r="1131" spans="6:6" x14ac:dyDescent="0.35">
      <c r="F1131" s="51"/>
    </row>
    <row r="1132" spans="6:6" x14ac:dyDescent="0.35">
      <c r="F1132" s="51"/>
    </row>
    <row r="1133" spans="6:6" x14ac:dyDescent="0.35">
      <c r="F1133" s="51"/>
    </row>
    <row r="1134" spans="6:6" x14ac:dyDescent="0.35">
      <c r="F1134" s="51"/>
    </row>
    <row r="1135" spans="6:6" x14ac:dyDescent="0.35">
      <c r="F1135" s="51"/>
    </row>
    <row r="1136" spans="6:6" x14ac:dyDescent="0.35">
      <c r="F1136" s="51"/>
    </row>
    <row r="1137" spans="6:6" x14ac:dyDescent="0.35">
      <c r="F1137" s="51"/>
    </row>
    <row r="1138" spans="6:6" x14ac:dyDescent="0.35">
      <c r="F1138" s="51"/>
    </row>
    <row r="1139" spans="6:6" x14ac:dyDescent="0.35">
      <c r="F1139" s="51"/>
    </row>
    <row r="1140" spans="6:6" x14ac:dyDescent="0.35">
      <c r="F1140" s="51"/>
    </row>
    <row r="1141" spans="6:6" x14ac:dyDescent="0.35">
      <c r="F1141" s="51"/>
    </row>
    <row r="1142" spans="6:6" x14ac:dyDescent="0.35">
      <c r="F1142" s="51"/>
    </row>
    <row r="1143" spans="6:6" x14ac:dyDescent="0.35">
      <c r="F1143" s="51"/>
    </row>
    <row r="1144" spans="6:6" x14ac:dyDescent="0.35">
      <c r="F1144" s="51"/>
    </row>
    <row r="1145" spans="6:6" x14ac:dyDescent="0.35">
      <c r="F1145" s="51"/>
    </row>
    <row r="1146" spans="6:6" x14ac:dyDescent="0.35">
      <c r="F1146" s="51"/>
    </row>
    <row r="1147" spans="6:6" x14ac:dyDescent="0.35">
      <c r="F1147" s="51"/>
    </row>
    <row r="1148" spans="6:6" x14ac:dyDescent="0.35">
      <c r="F1148" s="51"/>
    </row>
    <row r="1149" spans="6:6" x14ac:dyDescent="0.35">
      <c r="F1149" s="51"/>
    </row>
    <row r="1150" spans="6:6" x14ac:dyDescent="0.35">
      <c r="F1150" s="51"/>
    </row>
    <row r="1151" spans="6:6" x14ac:dyDescent="0.35">
      <c r="F1151" s="51"/>
    </row>
    <row r="1152" spans="6:6" x14ac:dyDescent="0.35">
      <c r="F1152" s="51"/>
    </row>
    <row r="1153" spans="6:6" x14ac:dyDescent="0.35">
      <c r="F1153" s="51"/>
    </row>
    <row r="1154" spans="6:6" x14ac:dyDescent="0.35">
      <c r="F1154" s="51"/>
    </row>
    <row r="1155" spans="6:6" x14ac:dyDescent="0.35">
      <c r="F1155" s="51"/>
    </row>
    <row r="1156" spans="6:6" x14ac:dyDescent="0.35">
      <c r="F1156" s="51"/>
    </row>
    <row r="1157" spans="6:6" x14ac:dyDescent="0.35">
      <c r="F1157" s="51"/>
    </row>
    <row r="1158" spans="6:6" x14ac:dyDescent="0.35">
      <c r="F1158" s="51"/>
    </row>
    <row r="1159" spans="6:6" x14ac:dyDescent="0.35">
      <c r="F1159" s="51"/>
    </row>
    <row r="1160" spans="6:6" x14ac:dyDescent="0.35">
      <c r="F1160" s="51"/>
    </row>
    <row r="1161" spans="6:6" x14ac:dyDescent="0.35">
      <c r="F1161" s="51"/>
    </row>
    <row r="1162" spans="6:6" x14ac:dyDescent="0.35">
      <c r="F1162" s="51"/>
    </row>
    <row r="1163" spans="6:6" x14ac:dyDescent="0.35">
      <c r="F1163" s="51"/>
    </row>
    <row r="1164" spans="6:6" x14ac:dyDescent="0.35">
      <c r="F1164" s="51"/>
    </row>
    <row r="1165" spans="6:6" x14ac:dyDescent="0.35">
      <c r="F1165" s="51"/>
    </row>
    <row r="1166" spans="6:6" x14ac:dyDescent="0.35">
      <c r="F1166" s="51"/>
    </row>
    <row r="1167" spans="6:6" x14ac:dyDescent="0.35">
      <c r="F1167" s="51"/>
    </row>
    <row r="1168" spans="6:6" x14ac:dyDescent="0.35">
      <c r="F1168" s="51"/>
    </row>
    <row r="1169" spans="6:6" x14ac:dyDescent="0.35">
      <c r="F1169" s="51"/>
    </row>
    <row r="1170" spans="6:6" x14ac:dyDescent="0.35">
      <c r="F1170" s="51"/>
    </row>
    <row r="1171" spans="6:6" x14ac:dyDescent="0.35">
      <c r="F1171" s="51"/>
    </row>
    <row r="1172" spans="6:6" x14ac:dyDescent="0.35">
      <c r="F1172" s="51"/>
    </row>
    <row r="1173" spans="6:6" x14ac:dyDescent="0.35">
      <c r="F1173" s="51"/>
    </row>
    <row r="1174" spans="6:6" x14ac:dyDescent="0.35">
      <c r="F1174" s="51"/>
    </row>
    <row r="1175" spans="6:6" x14ac:dyDescent="0.35">
      <c r="F1175" s="51"/>
    </row>
    <row r="1176" spans="6:6" x14ac:dyDescent="0.35">
      <c r="F1176" s="51"/>
    </row>
    <row r="1177" spans="6:6" x14ac:dyDescent="0.35">
      <c r="F1177" s="51"/>
    </row>
    <row r="1178" spans="6:6" x14ac:dyDescent="0.35">
      <c r="F1178" s="51"/>
    </row>
    <row r="1179" spans="6:6" x14ac:dyDescent="0.35">
      <c r="F1179" s="51"/>
    </row>
    <row r="1180" spans="6:6" x14ac:dyDescent="0.35">
      <c r="F1180" s="51"/>
    </row>
    <row r="1181" spans="6:6" x14ac:dyDescent="0.35">
      <c r="F1181" s="51"/>
    </row>
    <row r="1182" spans="6:6" x14ac:dyDescent="0.35">
      <c r="F1182" s="51"/>
    </row>
    <row r="1183" spans="6:6" x14ac:dyDescent="0.35">
      <c r="F1183" s="51"/>
    </row>
    <row r="1184" spans="6:6" x14ac:dyDescent="0.35">
      <c r="F1184" s="51"/>
    </row>
    <row r="1185" spans="6:6" x14ac:dyDescent="0.35">
      <c r="F1185" s="51"/>
    </row>
    <row r="1186" spans="6:6" x14ac:dyDescent="0.35">
      <c r="F1186" s="51"/>
    </row>
    <row r="1187" spans="6:6" x14ac:dyDescent="0.35">
      <c r="F1187" s="51"/>
    </row>
    <row r="1188" spans="6:6" x14ac:dyDescent="0.35">
      <c r="F1188" s="51"/>
    </row>
    <row r="1189" spans="6:6" x14ac:dyDescent="0.35">
      <c r="F1189" s="51"/>
    </row>
    <row r="1190" spans="6:6" x14ac:dyDescent="0.35">
      <c r="F1190" s="51"/>
    </row>
    <row r="1191" spans="6:6" x14ac:dyDescent="0.35">
      <c r="F1191" s="51"/>
    </row>
    <row r="1192" spans="6:6" x14ac:dyDescent="0.35">
      <c r="F1192" s="51"/>
    </row>
    <row r="1193" spans="6:6" x14ac:dyDescent="0.35">
      <c r="F1193" s="51"/>
    </row>
    <row r="1194" spans="6:6" x14ac:dyDescent="0.35">
      <c r="F1194" s="51"/>
    </row>
    <row r="1195" spans="6:6" x14ac:dyDescent="0.35">
      <c r="F1195" s="51"/>
    </row>
    <row r="1196" spans="6:6" x14ac:dyDescent="0.35">
      <c r="F1196" s="51"/>
    </row>
    <row r="1197" spans="6:6" x14ac:dyDescent="0.35">
      <c r="F1197" s="51"/>
    </row>
    <row r="1198" spans="6:6" x14ac:dyDescent="0.35">
      <c r="F1198" s="51"/>
    </row>
    <row r="1199" spans="6:6" x14ac:dyDescent="0.35">
      <c r="F1199" s="51"/>
    </row>
    <row r="1200" spans="6:6" x14ac:dyDescent="0.35">
      <c r="F1200" s="51"/>
    </row>
    <row r="1201" spans="6:6" x14ac:dyDescent="0.35">
      <c r="F1201" s="51"/>
    </row>
    <row r="1202" spans="6:6" x14ac:dyDescent="0.35">
      <c r="F1202" s="51"/>
    </row>
    <row r="1203" spans="6:6" x14ac:dyDescent="0.35">
      <c r="F1203" s="51"/>
    </row>
    <row r="1204" spans="6:6" x14ac:dyDescent="0.35">
      <c r="F1204" s="51"/>
    </row>
    <row r="1205" spans="6:6" x14ac:dyDescent="0.35">
      <c r="F1205" s="51"/>
    </row>
    <row r="1206" spans="6:6" x14ac:dyDescent="0.35">
      <c r="F1206" s="51"/>
    </row>
    <row r="1207" spans="6:6" x14ac:dyDescent="0.35">
      <c r="F1207" s="51"/>
    </row>
    <row r="1208" spans="6:6" x14ac:dyDescent="0.35">
      <c r="F1208" s="51"/>
    </row>
    <row r="1209" spans="6:6" x14ac:dyDescent="0.35">
      <c r="F1209" s="51"/>
    </row>
    <row r="1210" spans="6:6" x14ac:dyDescent="0.35">
      <c r="F1210" s="51"/>
    </row>
    <row r="1211" spans="6:6" x14ac:dyDescent="0.35">
      <c r="F1211" s="51"/>
    </row>
    <row r="1212" spans="6:6" x14ac:dyDescent="0.35">
      <c r="F1212" s="51"/>
    </row>
    <row r="1213" spans="6:6" x14ac:dyDescent="0.35">
      <c r="F1213" s="51"/>
    </row>
    <row r="1214" spans="6:6" x14ac:dyDescent="0.35">
      <c r="F1214" s="51"/>
    </row>
    <row r="1215" spans="6:6" x14ac:dyDescent="0.35">
      <c r="F1215" s="51"/>
    </row>
    <row r="1216" spans="6:6" x14ac:dyDescent="0.35">
      <c r="F1216" s="51"/>
    </row>
    <row r="1217" spans="6:6" x14ac:dyDescent="0.35">
      <c r="F1217" s="51"/>
    </row>
    <row r="1218" spans="6:6" x14ac:dyDescent="0.35">
      <c r="F1218" s="51"/>
    </row>
    <row r="1219" spans="6:6" x14ac:dyDescent="0.35">
      <c r="F1219" s="51"/>
    </row>
    <row r="1220" spans="6:6" x14ac:dyDescent="0.35">
      <c r="F1220" s="51"/>
    </row>
    <row r="1221" spans="6:6" x14ac:dyDescent="0.35">
      <c r="F1221" s="51"/>
    </row>
    <row r="1222" spans="6:6" x14ac:dyDescent="0.35">
      <c r="F1222" s="51"/>
    </row>
    <row r="1223" spans="6:6" x14ac:dyDescent="0.35">
      <c r="F1223" s="51"/>
    </row>
    <row r="1224" spans="6:6" x14ac:dyDescent="0.35">
      <c r="F1224" s="51"/>
    </row>
    <row r="1225" spans="6:6" x14ac:dyDescent="0.35">
      <c r="F1225" s="51"/>
    </row>
    <row r="1226" spans="6:6" x14ac:dyDescent="0.35">
      <c r="F1226" s="51"/>
    </row>
    <row r="1227" spans="6:6" x14ac:dyDescent="0.35">
      <c r="F1227" s="51"/>
    </row>
    <row r="1228" spans="6:6" x14ac:dyDescent="0.35">
      <c r="F1228" s="51"/>
    </row>
    <row r="1229" spans="6:6" x14ac:dyDescent="0.35">
      <c r="F1229" s="51"/>
    </row>
    <row r="1230" spans="6:6" x14ac:dyDescent="0.35">
      <c r="F1230" s="51"/>
    </row>
    <row r="1231" spans="6:6" x14ac:dyDescent="0.35">
      <c r="F1231" s="51"/>
    </row>
    <row r="1232" spans="6:6" x14ac:dyDescent="0.35">
      <c r="F1232" s="51"/>
    </row>
    <row r="1233" spans="6:6" x14ac:dyDescent="0.35">
      <c r="F1233" s="51"/>
    </row>
    <row r="1234" spans="6:6" x14ac:dyDescent="0.35">
      <c r="F1234" s="51"/>
    </row>
    <row r="1235" spans="6:6" x14ac:dyDescent="0.35">
      <c r="F1235" s="51"/>
    </row>
    <row r="1236" spans="6:6" x14ac:dyDescent="0.35">
      <c r="F1236" s="51"/>
    </row>
    <row r="1237" spans="6:6" x14ac:dyDescent="0.35">
      <c r="F1237" s="51"/>
    </row>
    <row r="1238" spans="6:6" x14ac:dyDescent="0.35">
      <c r="F1238" s="51"/>
    </row>
    <row r="1239" spans="6:6" x14ac:dyDescent="0.35">
      <c r="F1239" s="51"/>
    </row>
    <row r="1240" spans="6:6" x14ac:dyDescent="0.35">
      <c r="F1240" s="51"/>
    </row>
    <row r="1241" spans="6:6" x14ac:dyDescent="0.35">
      <c r="F1241" s="51"/>
    </row>
    <row r="1242" spans="6:6" x14ac:dyDescent="0.35">
      <c r="F1242" s="51"/>
    </row>
    <row r="1243" spans="6:6" x14ac:dyDescent="0.35">
      <c r="F1243" s="51"/>
    </row>
    <row r="1244" spans="6:6" x14ac:dyDescent="0.35">
      <c r="F1244" s="51"/>
    </row>
    <row r="1245" spans="6:6" x14ac:dyDescent="0.35">
      <c r="F1245" s="51"/>
    </row>
    <row r="1246" spans="6:6" x14ac:dyDescent="0.35">
      <c r="F1246" s="51"/>
    </row>
    <row r="1247" spans="6:6" x14ac:dyDescent="0.35">
      <c r="F1247" s="51"/>
    </row>
    <row r="1248" spans="6:6" x14ac:dyDescent="0.35">
      <c r="F1248" s="51"/>
    </row>
    <row r="1249" spans="6:6" x14ac:dyDescent="0.35">
      <c r="F1249" s="51"/>
    </row>
    <row r="1250" spans="6:6" x14ac:dyDescent="0.35">
      <c r="F1250" s="51"/>
    </row>
    <row r="1251" spans="6:6" x14ac:dyDescent="0.35">
      <c r="F1251" s="51"/>
    </row>
    <row r="1252" spans="6:6" x14ac:dyDescent="0.35">
      <c r="F1252" s="51"/>
    </row>
    <row r="1253" spans="6:6" x14ac:dyDescent="0.35">
      <c r="F1253" s="51"/>
    </row>
    <row r="1254" spans="6:6" x14ac:dyDescent="0.35">
      <c r="F1254" s="51"/>
    </row>
    <row r="1255" spans="6:6" x14ac:dyDescent="0.35">
      <c r="F1255" s="51"/>
    </row>
    <row r="1256" spans="6:6" x14ac:dyDescent="0.35">
      <c r="F1256" s="51"/>
    </row>
    <row r="1257" spans="6:6" x14ac:dyDescent="0.35">
      <c r="F1257" s="51"/>
    </row>
    <row r="1258" spans="6:6" x14ac:dyDescent="0.35">
      <c r="F1258" s="51"/>
    </row>
    <row r="1259" spans="6:6" x14ac:dyDescent="0.35">
      <c r="F1259" s="51"/>
    </row>
    <row r="1260" spans="6:6" x14ac:dyDescent="0.35">
      <c r="F1260" s="51"/>
    </row>
    <row r="1261" spans="6:6" x14ac:dyDescent="0.35">
      <c r="F1261" s="51"/>
    </row>
    <row r="1262" spans="6:6" x14ac:dyDescent="0.35">
      <c r="F1262" s="51"/>
    </row>
    <row r="1263" spans="6:6" x14ac:dyDescent="0.35">
      <c r="F1263" s="51"/>
    </row>
    <row r="1264" spans="6:6" x14ac:dyDescent="0.35">
      <c r="F1264" s="51"/>
    </row>
    <row r="1265" spans="6:6" x14ac:dyDescent="0.35">
      <c r="F1265" s="51"/>
    </row>
    <row r="1266" spans="6:6" x14ac:dyDescent="0.35">
      <c r="F1266" s="51"/>
    </row>
    <row r="1267" spans="6:6" x14ac:dyDescent="0.35">
      <c r="F1267" s="51"/>
    </row>
    <row r="1268" spans="6:6" x14ac:dyDescent="0.35">
      <c r="F1268" s="51"/>
    </row>
    <row r="1269" spans="6:6" x14ac:dyDescent="0.35">
      <c r="F1269" s="51"/>
    </row>
    <row r="1270" spans="6:6" x14ac:dyDescent="0.35">
      <c r="F1270" s="51"/>
    </row>
    <row r="1271" spans="6:6" x14ac:dyDescent="0.35">
      <c r="F1271" s="51"/>
    </row>
    <row r="1272" spans="6:6" x14ac:dyDescent="0.35">
      <c r="F1272" s="51"/>
    </row>
    <row r="1273" spans="6:6" x14ac:dyDescent="0.35">
      <c r="F1273" s="51"/>
    </row>
    <row r="1274" spans="6:6" x14ac:dyDescent="0.35">
      <c r="F1274" s="51"/>
    </row>
    <row r="1275" spans="6:6" x14ac:dyDescent="0.35">
      <c r="F1275" s="51"/>
    </row>
    <row r="1276" spans="6:6" x14ac:dyDescent="0.35">
      <c r="F1276" s="51"/>
    </row>
    <row r="1277" spans="6:6" x14ac:dyDescent="0.35">
      <c r="F1277" s="51"/>
    </row>
    <row r="1278" spans="6:6" x14ac:dyDescent="0.35">
      <c r="F1278" s="51"/>
    </row>
    <row r="1279" spans="6:6" x14ac:dyDescent="0.35">
      <c r="F1279" s="51"/>
    </row>
    <row r="1280" spans="6:6" x14ac:dyDescent="0.35">
      <c r="F1280" s="51"/>
    </row>
    <row r="1281" spans="6:6" x14ac:dyDescent="0.35">
      <c r="F1281" s="51"/>
    </row>
    <row r="1282" spans="6:6" x14ac:dyDescent="0.35">
      <c r="F1282" s="51"/>
    </row>
    <row r="1283" spans="6:6" x14ac:dyDescent="0.35">
      <c r="F1283" s="51"/>
    </row>
    <row r="1284" spans="6:6" x14ac:dyDescent="0.35">
      <c r="F1284" s="51"/>
    </row>
    <row r="1285" spans="6:6" x14ac:dyDescent="0.35">
      <c r="F1285" s="51"/>
    </row>
    <row r="1286" spans="6:6" x14ac:dyDescent="0.35">
      <c r="F1286" s="51"/>
    </row>
    <row r="1287" spans="6:6" x14ac:dyDescent="0.35">
      <c r="F1287" s="51"/>
    </row>
    <row r="1288" spans="6:6" x14ac:dyDescent="0.35">
      <c r="F1288" s="51"/>
    </row>
    <row r="1289" spans="6:6" x14ac:dyDescent="0.35">
      <c r="F1289" s="51"/>
    </row>
    <row r="1290" spans="6:6" x14ac:dyDescent="0.35">
      <c r="F1290" s="51"/>
    </row>
    <row r="1291" spans="6:6" x14ac:dyDescent="0.35">
      <c r="F1291" s="51"/>
    </row>
    <row r="1292" spans="6:6" x14ac:dyDescent="0.35">
      <c r="F1292" s="51"/>
    </row>
    <row r="1293" spans="6:6" x14ac:dyDescent="0.35">
      <c r="F1293" s="51"/>
    </row>
    <row r="1294" spans="6:6" x14ac:dyDescent="0.35">
      <c r="F1294" s="51"/>
    </row>
    <row r="1295" spans="6:6" x14ac:dyDescent="0.35">
      <c r="F1295" s="51"/>
    </row>
    <row r="1296" spans="6:6" x14ac:dyDescent="0.35">
      <c r="F1296" s="51"/>
    </row>
    <row r="1297" spans="6:6" x14ac:dyDescent="0.35">
      <c r="F1297" s="51"/>
    </row>
    <row r="1298" spans="6:6" x14ac:dyDescent="0.35">
      <c r="F1298" s="51"/>
    </row>
    <row r="1299" spans="6:6" x14ac:dyDescent="0.35">
      <c r="F1299" s="51"/>
    </row>
    <row r="1300" spans="6:6" x14ac:dyDescent="0.35">
      <c r="F1300" s="51"/>
    </row>
    <row r="1301" spans="6:6" x14ac:dyDescent="0.35">
      <c r="F1301" s="51"/>
    </row>
    <row r="1302" spans="6:6" x14ac:dyDescent="0.35">
      <c r="F1302" s="51"/>
    </row>
    <row r="1303" spans="6:6" x14ac:dyDescent="0.35">
      <c r="F1303" s="51"/>
    </row>
    <row r="1304" spans="6:6" x14ac:dyDescent="0.35">
      <c r="F1304" s="51"/>
    </row>
    <row r="1305" spans="6:6" x14ac:dyDescent="0.35">
      <c r="F1305" s="51"/>
    </row>
    <row r="1306" spans="6:6" x14ac:dyDescent="0.35">
      <c r="F1306" s="51"/>
    </row>
    <row r="1307" spans="6:6" x14ac:dyDescent="0.35">
      <c r="F1307" s="51"/>
    </row>
    <row r="1308" spans="6:6" x14ac:dyDescent="0.35">
      <c r="F1308" s="51"/>
    </row>
    <row r="1309" spans="6:6" x14ac:dyDescent="0.35">
      <c r="F1309" s="51"/>
    </row>
    <row r="1310" spans="6:6" x14ac:dyDescent="0.35">
      <c r="F1310" s="51"/>
    </row>
    <row r="1311" spans="6:6" x14ac:dyDescent="0.35">
      <c r="F1311" s="51"/>
    </row>
    <row r="1312" spans="6:6" x14ac:dyDescent="0.35">
      <c r="F1312" s="51"/>
    </row>
    <row r="1313" spans="6:6" x14ac:dyDescent="0.35">
      <c r="F1313" s="51"/>
    </row>
    <row r="1314" spans="6:6" x14ac:dyDescent="0.35">
      <c r="F1314" s="51"/>
    </row>
    <row r="1315" spans="6:6" x14ac:dyDescent="0.35">
      <c r="F1315" s="51"/>
    </row>
    <row r="1316" spans="6:6" x14ac:dyDescent="0.35">
      <c r="F1316" s="51"/>
    </row>
    <row r="1317" spans="6:6" x14ac:dyDescent="0.35">
      <c r="F1317" s="51"/>
    </row>
    <row r="1318" spans="6:6" x14ac:dyDescent="0.35">
      <c r="F1318" s="51"/>
    </row>
    <row r="1319" spans="6:6" x14ac:dyDescent="0.35">
      <c r="F1319" s="51"/>
    </row>
    <row r="1320" spans="6:6" x14ac:dyDescent="0.35">
      <c r="F1320" s="51"/>
    </row>
    <row r="1321" spans="6:6" x14ac:dyDescent="0.35">
      <c r="F1321" s="51"/>
    </row>
    <row r="1322" spans="6:6" x14ac:dyDescent="0.35">
      <c r="F1322" s="51"/>
    </row>
    <row r="1323" spans="6:6" x14ac:dyDescent="0.35">
      <c r="F1323" s="51"/>
    </row>
    <row r="1324" spans="6:6" x14ac:dyDescent="0.35">
      <c r="F1324" s="51"/>
    </row>
    <row r="1325" spans="6:6" x14ac:dyDescent="0.35">
      <c r="F1325" s="51"/>
    </row>
    <row r="1326" spans="6:6" x14ac:dyDescent="0.35">
      <c r="F1326" s="51"/>
    </row>
    <row r="1327" spans="6:6" x14ac:dyDescent="0.35">
      <c r="F1327" s="51"/>
    </row>
    <row r="1328" spans="6:6" x14ac:dyDescent="0.35">
      <c r="F1328" s="51"/>
    </row>
    <row r="1329" spans="6:6" x14ac:dyDescent="0.35">
      <c r="F1329" s="51"/>
    </row>
    <row r="1330" spans="6:6" x14ac:dyDescent="0.35">
      <c r="F1330" s="51"/>
    </row>
    <row r="1331" spans="6:6" x14ac:dyDescent="0.35">
      <c r="F1331" s="51"/>
    </row>
    <row r="1332" spans="6:6" x14ac:dyDescent="0.35">
      <c r="F1332" s="51"/>
    </row>
    <row r="1333" spans="6:6" x14ac:dyDescent="0.35">
      <c r="F1333" s="51"/>
    </row>
    <row r="1334" spans="6:6" x14ac:dyDescent="0.35">
      <c r="F1334" s="51"/>
    </row>
    <row r="1335" spans="6:6" x14ac:dyDescent="0.35">
      <c r="F1335" s="51"/>
    </row>
    <row r="1336" spans="6:6" x14ac:dyDescent="0.35">
      <c r="F1336" s="51"/>
    </row>
    <row r="1337" spans="6:6" x14ac:dyDescent="0.35">
      <c r="F1337" s="51"/>
    </row>
    <row r="1338" spans="6:6" x14ac:dyDescent="0.35">
      <c r="F1338" s="51"/>
    </row>
  </sheetData>
  <sheetProtection algorithmName="SHA-512" hashValue="9lJS4mdYKaH58LaujWia/4A4u4/gcDtLGnw9WaH1Ozxg2OHhMVN8aVGAzrDeb08GlW8ai0MKluBbJrM8T+l9Kw==" saltValue="sOWUOTsJApu8fUBzWcQ45w==" spinCount="100000" sheet="1" objects="1" scenarios="1"/>
  <conditionalFormatting sqref="C2:C1048576">
    <cfRule type="expression" dxfId="7" priority="7">
      <formula>$B2=""</formula>
    </cfRule>
  </conditionalFormatting>
  <conditionalFormatting sqref="N1">
    <cfRule type="containsText" dxfId="6" priority="5" operator="containsText" text="non">
      <formula>NOT(ISERROR(SEARCH("non",N1)))</formula>
    </cfRule>
  </conditionalFormatting>
  <conditionalFormatting sqref="O1:O1048576">
    <cfRule type="containsText" dxfId="5" priority="8" operator="containsText" text="non">
      <formula>NOT(ISERROR(SEARCH("non",O1)))</formula>
    </cfRule>
  </conditionalFormatting>
  <conditionalFormatting sqref="O2:O1000">
    <cfRule type="expression" dxfId="4" priority="6" stopIfTrue="1">
      <formula>$D2=""</formula>
    </cfRule>
  </conditionalFormatting>
  <conditionalFormatting sqref="Q2:Q137">
    <cfRule type="expression" dxfId="3" priority="1" stopIfTrue="1">
      <formula>$D2=""</formula>
    </cfRule>
    <cfRule type="containsText" dxfId="2" priority="2" operator="containsText" text="non">
      <formula>NOT(ISERROR(SEARCH("non",Q2)))</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200"/>
  <sheetViews>
    <sheetView workbookViewId="0">
      <selection activeCell="F2" sqref="F2"/>
    </sheetView>
  </sheetViews>
  <sheetFormatPr baseColWidth="10" defaultColWidth="11.54296875" defaultRowHeight="14.5" x14ac:dyDescent="0.35"/>
  <cols>
    <col min="1" max="1" width="21.54296875" style="29" bestFit="1" customWidth="1"/>
    <col min="2" max="2" width="21.54296875" style="29" customWidth="1"/>
    <col min="3" max="3" width="19.81640625" style="31" bestFit="1" customWidth="1"/>
    <col min="4" max="4" width="5.54296875" style="24" bestFit="1" customWidth="1"/>
    <col min="5" max="5" width="12" style="30" customWidth="1"/>
    <col min="6" max="6" width="17.54296875" style="31" bestFit="1" customWidth="1"/>
    <col min="7" max="7" width="5.54296875" style="24" bestFit="1" customWidth="1"/>
    <col min="8" max="8" width="11.1796875" style="32" bestFit="1" customWidth="1"/>
    <col min="9" max="9" width="11.54296875" style="32"/>
    <col min="10" max="10" width="16.1796875" bestFit="1" customWidth="1"/>
  </cols>
  <sheetData>
    <row r="1" spans="1:9" x14ac:dyDescent="0.35">
      <c r="A1" s="19" t="s">
        <v>39</v>
      </c>
      <c r="B1" s="19" t="s">
        <v>34</v>
      </c>
      <c r="C1" s="5" t="s">
        <v>41</v>
      </c>
      <c r="D1" s="20" t="s">
        <v>35</v>
      </c>
      <c r="E1" s="5" t="s">
        <v>60</v>
      </c>
      <c r="F1" s="5" t="s">
        <v>40</v>
      </c>
      <c r="G1" s="20" t="s">
        <v>35</v>
      </c>
      <c r="H1" s="5" t="s">
        <v>38</v>
      </c>
      <c r="I1" s="5" t="s">
        <v>14</v>
      </c>
    </row>
    <row r="2" spans="1:9" x14ac:dyDescent="0.35">
      <c r="A2" s="23" t="s">
        <v>59</v>
      </c>
      <c r="B2" s="21">
        <v>44542</v>
      </c>
      <c r="C2" s="25">
        <v>14</v>
      </c>
      <c r="D2" s="22" t="s">
        <v>36</v>
      </c>
      <c r="E2" s="23">
        <v>1.43</v>
      </c>
      <c r="F2" s="25">
        <v>10</v>
      </c>
      <c r="G2" s="22" t="s">
        <v>37</v>
      </c>
      <c r="H2" s="26">
        <f>LOG((-((10^(AVERAGE($E2))*$C2/($F2/1000*LN(1-0.5))))^(1/1.08)))</f>
        <v>4.3845394209565729</v>
      </c>
      <c r="I2" s="26">
        <f>LOG((-((10^(AVERAGE($E2))*$C2/($F2/1000*LN(1-0.9))))^(1/1.08)))</f>
        <v>3.9017706916470138</v>
      </c>
    </row>
    <row r="3" spans="1:9" x14ac:dyDescent="0.35">
      <c r="A3" s="23"/>
      <c r="B3" s="21"/>
      <c r="C3" s="25"/>
      <c r="D3" s="22" t="s">
        <v>36</v>
      </c>
      <c r="E3" s="23"/>
      <c r="F3" s="25"/>
      <c r="G3" s="22" t="s">
        <v>37</v>
      </c>
      <c r="H3" s="26" t="e">
        <f t="shared" ref="H3:H66" si="0">LOG((-((10^(AVERAGE($E3))*$C3/($F3/1000*LN(1-0.5))))^(1/1.08)))</f>
        <v>#DIV/0!</v>
      </c>
      <c r="I3" s="26" t="e">
        <f t="shared" ref="I3:I66" si="1">LOG((-((10^(AVERAGE($E3))*$C3/($F3/1000*LN(1-0.9))))^(1/1.08)))</f>
        <v>#DIV/0!</v>
      </c>
    </row>
    <row r="4" spans="1:9" x14ac:dyDescent="0.35">
      <c r="A4" s="23"/>
      <c r="B4" s="21"/>
      <c r="C4" s="25"/>
      <c r="D4" s="22" t="s">
        <v>36</v>
      </c>
      <c r="E4" s="23"/>
      <c r="F4" s="25"/>
      <c r="G4" s="22" t="s">
        <v>37</v>
      </c>
      <c r="H4" s="26" t="e">
        <f t="shared" si="0"/>
        <v>#DIV/0!</v>
      </c>
      <c r="I4" s="26" t="e">
        <f t="shared" si="1"/>
        <v>#DIV/0!</v>
      </c>
    </row>
    <row r="5" spans="1:9" x14ac:dyDescent="0.35">
      <c r="A5" s="23"/>
      <c r="B5" s="21"/>
      <c r="C5" s="25"/>
      <c r="D5" s="22" t="s">
        <v>36</v>
      </c>
      <c r="E5" s="23"/>
      <c r="F5" s="25"/>
      <c r="G5" s="22" t="s">
        <v>37</v>
      </c>
      <c r="H5" s="26" t="e">
        <f t="shared" si="0"/>
        <v>#DIV/0!</v>
      </c>
      <c r="I5" s="26" t="e">
        <f t="shared" si="1"/>
        <v>#DIV/0!</v>
      </c>
    </row>
    <row r="6" spans="1:9" x14ac:dyDescent="0.35">
      <c r="A6" s="23"/>
      <c r="B6" s="21"/>
      <c r="C6" s="25"/>
      <c r="D6" s="22" t="s">
        <v>36</v>
      </c>
      <c r="E6" s="23"/>
      <c r="F6" s="25"/>
      <c r="G6" s="22" t="s">
        <v>37</v>
      </c>
      <c r="H6" s="26" t="e">
        <f t="shared" si="0"/>
        <v>#DIV/0!</v>
      </c>
      <c r="I6" s="26" t="e">
        <f t="shared" si="1"/>
        <v>#DIV/0!</v>
      </c>
    </row>
    <row r="7" spans="1:9" x14ac:dyDescent="0.35">
      <c r="A7" s="23"/>
      <c r="B7" s="21"/>
      <c r="C7" s="25"/>
      <c r="D7" s="22" t="s">
        <v>36</v>
      </c>
      <c r="E7" s="23"/>
      <c r="F7" s="25"/>
      <c r="G7" s="22" t="s">
        <v>37</v>
      </c>
      <c r="H7" s="26" t="e">
        <f t="shared" si="0"/>
        <v>#DIV/0!</v>
      </c>
      <c r="I7" s="26" t="e">
        <f t="shared" si="1"/>
        <v>#DIV/0!</v>
      </c>
    </row>
    <row r="8" spans="1:9" x14ac:dyDescent="0.35">
      <c r="A8" s="23"/>
      <c r="B8" s="21"/>
      <c r="C8" s="25"/>
      <c r="D8" s="22" t="s">
        <v>36</v>
      </c>
      <c r="E8" s="23"/>
      <c r="F8" s="25"/>
      <c r="G8" s="22" t="s">
        <v>37</v>
      </c>
      <c r="H8" s="26" t="e">
        <f t="shared" si="0"/>
        <v>#DIV/0!</v>
      </c>
      <c r="I8" s="26" t="e">
        <f t="shared" si="1"/>
        <v>#DIV/0!</v>
      </c>
    </row>
    <row r="9" spans="1:9" x14ac:dyDescent="0.35">
      <c r="A9" s="23"/>
      <c r="B9" s="21"/>
      <c r="C9" s="25"/>
      <c r="D9" s="22" t="s">
        <v>36</v>
      </c>
      <c r="E9" s="23"/>
      <c r="F9" s="25"/>
      <c r="G9" s="22" t="s">
        <v>37</v>
      </c>
      <c r="H9" s="26" t="e">
        <f t="shared" si="0"/>
        <v>#DIV/0!</v>
      </c>
      <c r="I9" s="26" t="e">
        <f t="shared" si="1"/>
        <v>#DIV/0!</v>
      </c>
    </row>
    <row r="10" spans="1:9" x14ac:dyDescent="0.35">
      <c r="A10" s="23"/>
      <c r="B10" s="21"/>
      <c r="C10" s="25"/>
      <c r="D10" s="22" t="s">
        <v>36</v>
      </c>
      <c r="E10" s="23"/>
      <c r="F10" s="25"/>
      <c r="G10" s="22" t="s">
        <v>37</v>
      </c>
      <c r="H10" s="26" t="e">
        <f t="shared" si="0"/>
        <v>#DIV/0!</v>
      </c>
      <c r="I10" s="26" t="e">
        <f t="shared" si="1"/>
        <v>#DIV/0!</v>
      </c>
    </row>
    <row r="11" spans="1:9" x14ac:dyDescent="0.35">
      <c r="A11" s="23"/>
      <c r="B11" s="21"/>
      <c r="C11" s="25"/>
      <c r="D11" s="22" t="s">
        <v>36</v>
      </c>
      <c r="E11" s="23"/>
      <c r="F11" s="25"/>
      <c r="G11" s="22" t="s">
        <v>37</v>
      </c>
      <c r="H11" s="26" t="e">
        <f t="shared" si="0"/>
        <v>#DIV/0!</v>
      </c>
      <c r="I11" s="26" t="e">
        <f t="shared" si="1"/>
        <v>#DIV/0!</v>
      </c>
    </row>
    <row r="12" spans="1:9" x14ac:dyDescent="0.35">
      <c r="A12" s="23"/>
      <c r="B12" s="21"/>
      <c r="C12" s="25"/>
      <c r="D12" s="22" t="s">
        <v>36</v>
      </c>
      <c r="E12" s="23"/>
      <c r="F12" s="25"/>
      <c r="G12" s="22" t="s">
        <v>37</v>
      </c>
      <c r="H12" s="26" t="e">
        <f t="shared" si="0"/>
        <v>#DIV/0!</v>
      </c>
      <c r="I12" s="26" t="e">
        <f t="shared" si="1"/>
        <v>#DIV/0!</v>
      </c>
    </row>
    <row r="13" spans="1:9" x14ac:dyDescent="0.35">
      <c r="A13" s="23"/>
      <c r="B13" s="21"/>
      <c r="C13" s="25"/>
      <c r="D13" s="22" t="s">
        <v>36</v>
      </c>
      <c r="E13" s="23"/>
      <c r="F13" s="25"/>
      <c r="G13" s="22" t="s">
        <v>37</v>
      </c>
      <c r="H13" s="26" t="e">
        <f t="shared" si="0"/>
        <v>#DIV/0!</v>
      </c>
      <c r="I13" s="26" t="e">
        <f t="shared" si="1"/>
        <v>#DIV/0!</v>
      </c>
    </row>
    <row r="14" spans="1:9" x14ac:dyDescent="0.35">
      <c r="A14" s="23"/>
      <c r="B14" s="21"/>
      <c r="C14" s="25"/>
      <c r="D14" s="22" t="s">
        <v>36</v>
      </c>
      <c r="E14" s="23"/>
      <c r="F14" s="25"/>
      <c r="G14" s="22" t="s">
        <v>37</v>
      </c>
      <c r="H14" s="26" t="e">
        <f t="shared" si="0"/>
        <v>#DIV/0!</v>
      </c>
      <c r="I14" s="26" t="e">
        <f t="shared" si="1"/>
        <v>#DIV/0!</v>
      </c>
    </row>
    <row r="15" spans="1:9" x14ac:dyDescent="0.35">
      <c r="A15" s="23"/>
      <c r="B15" s="21"/>
      <c r="C15" s="25"/>
      <c r="D15" s="22" t="s">
        <v>36</v>
      </c>
      <c r="E15" s="23"/>
      <c r="F15" s="25"/>
      <c r="G15" s="22" t="s">
        <v>37</v>
      </c>
      <c r="H15" s="26" t="e">
        <f t="shared" si="0"/>
        <v>#DIV/0!</v>
      </c>
      <c r="I15" s="26" t="e">
        <f t="shared" si="1"/>
        <v>#DIV/0!</v>
      </c>
    </row>
    <row r="16" spans="1:9" x14ac:dyDescent="0.35">
      <c r="A16" s="23"/>
      <c r="B16" s="21"/>
      <c r="C16" s="25"/>
      <c r="D16" s="22" t="s">
        <v>36</v>
      </c>
      <c r="E16" s="23"/>
      <c r="F16" s="25"/>
      <c r="G16" s="22" t="s">
        <v>37</v>
      </c>
      <c r="H16" s="26" t="e">
        <f t="shared" si="0"/>
        <v>#DIV/0!</v>
      </c>
      <c r="I16" s="26" t="e">
        <f t="shared" si="1"/>
        <v>#DIV/0!</v>
      </c>
    </row>
    <row r="17" spans="1:9" x14ac:dyDescent="0.35">
      <c r="A17" s="23"/>
      <c r="B17" s="21"/>
      <c r="C17" s="25"/>
      <c r="D17" s="22" t="s">
        <v>36</v>
      </c>
      <c r="E17" s="23"/>
      <c r="F17" s="25"/>
      <c r="G17" s="22" t="s">
        <v>37</v>
      </c>
      <c r="H17" s="26" t="e">
        <f t="shared" si="0"/>
        <v>#DIV/0!</v>
      </c>
      <c r="I17" s="26" t="e">
        <f t="shared" si="1"/>
        <v>#DIV/0!</v>
      </c>
    </row>
    <row r="18" spans="1:9" x14ac:dyDescent="0.35">
      <c r="A18" s="23"/>
      <c r="B18" s="21"/>
      <c r="C18" s="25"/>
      <c r="D18" s="22" t="s">
        <v>36</v>
      </c>
      <c r="E18" s="23"/>
      <c r="F18" s="25"/>
      <c r="G18" s="22" t="s">
        <v>37</v>
      </c>
      <c r="H18" s="26" t="e">
        <f t="shared" si="0"/>
        <v>#DIV/0!</v>
      </c>
      <c r="I18" s="26" t="e">
        <f t="shared" si="1"/>
        <v>#DIV/0!</v>
      </c>
    </row>
    <row r="19" spans="1:9" x14ac:dyDescent="0.35">
      <c r="A19" s="23"/>
      <c r="B19" s="21"/>
      <c r="C19" s="25"/>
      <c r="D19" s="22" t="s">
        <v>36</v>
      </c>
      <c r="E19" s="23"/>
      <c r="F19" s="25"/>
      <c r="G19" s="22" t="s">
        <v>37</v>
      </c>
      <c r="H19" s="26" t="e">
        <f t="shared" si="0"/>
        <v>#DIV/0!</v>
      </c>
      <c r="I19" s="26" t="e">
        <f t="shared" si="1"/>
        <v>#DIV/0!</v>
      </c>
    </row>
    <row r="20" spans="1:9" x14ac:dyDescent="0.35">
      <c r="A20" s="23"/>
      <c r="B20" s="21"/>
      <c r="C20" s="25"/>
      <c r="D20" s="22" t="s">
        <v>36</v>
      </c>
      <c r="E20" s="23"/>
      <c r="F20" s="25"/>
      <c r="G20" s="22" t="s">
        <v>37</v>
      </c>
      <c r="H20" s="26" t="e">
        <f t="shared" si="0"/>
        <v>#DIV/0!</v>
      </c>
      <c r="I20" s="26" t="e">
        <f t="shared" si="1"/>
        <v>#DIV/0!</v>
      </c>
    </row>
    <row r="21" spans="1:9" x14ac:dyDescent="0.35">
      <c r="A21" s="23"/>
      <c r="B21" s="21"/>
      <c r="C21" s="25"/>
      <c r="D21" s="22" t="s">
        <v>36</v>
      </c>
      <c r="E21" s="23"/>
      <c r="F21" s="25"/>
      <c r="G21" s="22" t="s">
        <v>37</v>
      </c>
      <c r="H21" s="26" t="e">
        <f t="shared" si="0"/>
        <v>#DIV/0!</v>
      </c>
      <c r="I21" s="26" t="e">
        <f t="shared" si="1"/>
        <v>#DIV/0!</v>
      </c>
    </row>
    <row r="22" spans="1:9" x14ac:dyDescent="0.35">
      <c r="A22" s="23"/>
      <c r="B22" s="21"/>
      <c r="C22" s="25"/>
      <c r="D22" s="22" t="s">
        <v>36</v>
      </c>
      <c r="E22" s="23"/>
      <c r="F22" s="25"/>
      <c r="G22" s="22" t="s">
        <v>37</v>
      </c>
      <c r="H22" s="26" t="e">
        <f t="shared" si="0"/>
        <v>#DIV/0!</v>
      </c>
      <c r="I22" s="26" t="e">
        <f t="shared" si="1"/>
        <v>#DIV/0!</v>
      </c>
    </row>
    <row r="23" spans="1:9" x14ac:dyDescent="0.35">
      <c r="A23" s="23"/>
      <c r="B23" s="21"/>
      <c r="C23" s="25"/>
      <c r="D23" s="22" t="s">
        <v>36</v>
      </c>
      <c r="E23" s="23"/>
      <c r="F23" s="25"/>
      <c r="G23" s="22" t="s">
        <v>37</v>
      </c>
      <c r="H23" s="26" t="e">
        <f t="shared" si="0"/>
        <v>#DIV/0!</v>
      </c>
      <c r="I23" s="26" t="e">
        <f t="shared" si="1"/>
        <v>#DIV/0!</v>
      </c>
    </row>
    <row r="24" spans="1:9" x14ac:dyDescent="0.35">
      <c r="A24" s="23"/>
      <c r="B24" s="21"/>
      <c r="C24" s="25"/>
      <c r="D24" s="22" t="s">
        <v>36</v>
      </c>
      <c r="E24" s="23"/>
      <c r="F24" s="25"/>
      <c r="G24" s="22" t="s">
        <v>37</v>
      </c>
      <c r="H24" s="26" t="e">
        <f t="shared" si="0"/>
        <v>#DIV/0!</v>
      </c>
      <c r="I24" s="26" t="e">
        <f t="shared" si="1"/>
        <v>#DIV/0!</v>
      </c>
    </row>
    <row r="25" spans="1:9" x14ac:dyDescent="0.35">
      <c r="A25" s="23"/>
      <c r="B25" s="21"/>
      <c r="C25" s="25"/>
      <c r="D25" s="22" t="s">
        <v>36</v>
      </c>
      <c r="E25" s="23"/>
      <c r="F25" s="25"/>
      <c r="G25" s="22" t="s">
        <v>37</v>
      </c>
      <c r="H25" s="26" t="e">
        <f t="shared" si="0"/>
        <v>#DIV/0!</v>
      </c>
      <c r="I25" s="26" t="e">
        <f t="shared" si="1"/>
        <v>#DIV/0!</v>
      </c>
    </row>
    <row r="26" spans="1:9" x14ac:dyDescent="0.35">
      <c r="A26" s="23"/>
      <c r="B26" s="21"/>
      <c r="C26" s="25"/>
      <c r="D26" s="22" t="s">
        <v>36</v>
      </c>
      <c r="E26" s="23"/>
      <c r="F26" s="25"/>
      <c r="G26" s="22" t="s">
        <v>37</v>
      </c>
      <c r="H26" s="26" t="e">
        <f t="shared" si="0"/>
        <v>#DIV/0!</v>
      </c>
      <c r="I26" s="26" t="e">
        <f t="shared" si="1"/>
        <v>#DIV/0!</v>
      </c>
    </row>
    <row r="27" spans="1:9" x14ac:dyDescent="0.35">
      <c r="A27" s="23"/>
      <c r="B27" s="21"/>
      <c r="C27" s="25"/>
      <c r="D27" s="22" t="s">
        <v>36</v>
      </c>
      <c r="E27" s="23"/>
      <c r="F27" s="25"/>
      <c r="G27" s="22" t="s">
        <v>37</v>
      </c>
      <c r="H27" s="26" t="e">
        <f t="shared" si="0"/>
        <v>#DIV/0!</v>
      </c>
      <c r="I27" s="26" t="e">
        <f t="shared" si="1"/>
        <v>#DIV/0!</v>
      </c>
    </row>
    <row r="28" spans="1:9" x14ac:dyDescent="0.35">
      <c r="A28" s="23"/>
      <c r="B28" s="21"/>
      <c r="C28" s="25"/>
      <c r="D28" s="22" t="s">
        <v>36</v>
      </c>
      <c r="E28" s="23"/>
      <c r="F28" s="25"/>
      <c r="G28" s="22" t="s">
        <v>37</v>
      </c>
      <c r="H28" s="26" t="e">
        <f t="shared" si="0"/>
        <v>#DIV/0!</v>
      </c>
      <c r="I28" s="26" t="e">
        <f t="shared" si="1"/>
        <v>#DIV/0!</v>
      </c>
    </row>
    <row r="29" spans="1:9" x14ac:dyDescent="0.35">
      <c r="A29" s="23"/>
      <c r="B29" s="21"/>
      <c r="C29" s="25"/>
      <c r="D29" s="22" t="s">
        <v>36</v>
      </c>
      <c r="E29" s="23"/>
      <c r="F29" s="25"/>
      <c r="G29" s="22" t="s">
        <v>37</v>
      </c>
      <c r="H29" s="26" t="e">
        <f t="shared" si="0"/>
        <v>#DIV/0!</v>
      </c>
      <c r="I29" s="26" t="e">
        <f t="shared" si="1"/>
        <v>#DIV/0!</v>
      </c>
    </row>
    <row r="30" spans="1:9" x14ac:dyDescent="0.35">
      <c r="A30" s="23"/>
      <c r="B30" s="21"/>
      <c r="C30" s="25"/>
      <c r="D30" s="22" t="s">
        <v>36</v>
      </c>
      <c r="E30" s="23"/>
      <c r="F30" s="25"/>
      <c r="G30" s="22" t="s">
        <v>37</v>
      </c>
      <c r="H30" s="26" t="e">
        <f t="shared" si="0"/>
        <v>#DIV/0!</v>
      </c>
      <c r="I30" s="26" t="e">
        <f t="shared" si="1"/>
        <v>#DIV/0!</v>
      </c>
    </row>
    <row r="31" spans="1:9" x14ac:dyDescent="0.35">
      <c r="A31" s="23"/>
      <c r="B31" s="21"/>
      <c r="C31" s="25"/>
      <c r="D31" s="22" t="s">
        <v>36</v>
      </c>
      <c r="E31" s="23"/>
      <c r="F31" s="25"/>
      <c r="G31" s="22" t="s">
        <v>37</v>
      </c>
      <c r="H31" s="26" t="e">
        <f t="shared" si="0"/>
        <v>#DIV/0!</v>
      </c>
      <c r="I31" s="26" t="e">
        <f t="shared" si="1"/>
        <v>#DIV/0!</v>
      </c>
    </row>
    <row r="32" spans="1:9" x14ac:dyDescent="0.35">
      <c r="A32" s="23"/>
      <c r="B32" s="21"/>
      <c r="C32" s="25"/>
      <c r="D32" s="22" t="s">
        <v>36</v>
      </c>
      <c r="E32" s="23"/>
      <c r="F32" s="25"/>
      <c r="G32" s="22" t="s">
        <v>37</v>
      </c>
      <c r="H32" s="26" t="e">
        <f t="shared" si="0"/>
        <v>#DIV/0!</v>
      </c>
      <c r="I32" s="26" t="e">
        <f t="shared" si="1"/>
        <v>#DIV/0!</v>
      </c>
    </row>
    <row r="33" spans="1:9" x14ac:dyDescent="0.35">
      <c r="A33" s="23"/>
      <c r="B33" s="21"/>
      <c r="C33" s="25"/>
      <c r="D33" s="22" t="s">
        <v>36</v>
      </c>
      <c r="E33" s="23"/>
      <c r="F33" s="25"/>
      <c r="G33" s="22" t="s">
        <v>37</v>
      </c>
      <c r="H33" s="26" t="e">
        <f t="shared" si="0"/>
        <v>#DIV/0!</v>
      </c>
      <c r="I33" s="26" t="e">
        <f t="shared" si="1"/>
        <v>#DIV/0!</v>
      </c>
    </row>
    <row r="34" spans="1:9" x14ac:dyDescent="0.35">
      <c r="A34" s="23"/>
      <c r="B34" s="21"/>
      <c r="C34" s="25"/>
      <c r="D34" s="22" t="s">
        <v>36</v>
      </c>
      <c r="E34" s="23"/>
      <c r="F34" s="25"/>
      <c r="G34" s="22" t="s">
        <v>37</v>
      </c>
      <c r="H34" s="26" t="e">
        <f t="shared" si="0"/>
        <v>#DIV/0!</v>
      </c>
      <c r="I34" s="26" t="e">
        <f t="shared" si="1"/>
        <v>#DIV/0!</v>
      </c>
    </row>
    <row r="35" spans="1:9" x14ac:dyDescent="0.35">
      <c r="A35" s="23"/>
      <c r="B35" s="21"/>
      <c r="C35" s="25"/>
      <c r="D35" s="22" t="s">
        <v>36</v>
      </c>
      <c r="E35" s="23"/>
      <c r="F35" s="25"/>
      <c r="G35" s="22" t="s">
        <v>37</v>
      </c>
      <c r="H35" s="26" t="e">
        <f t="shared" si="0"/>
        <v>#DIV/0!</v>
      </c>
      <c r="I35" s="26" t="e">
        <f t="shared" si="1"/>
        <v>#DIV/0!</v>
      </c>
    </row>
    <row r="36" spans="1:9" x14ac:dyDescent="0.35">
      <c r="A36" s="23"/>
      <c r="B36" s="21"/>
      <c r="C36" s="25"/>
      <c r="D36" s="22" t="s">
        <v>36</v>
      </c>
      <c r="E36" s="23"/>
      <c r="F36" s="25"/>
      <c r="G36" s="22" t="s">
        <v>37</v>
      </c>
      <c r="H36" s="26" t="e">
        <f t="shared" si="0"/>
        <v>#DIV/0!</v>
      </c>
      <c r="I36" s="26" t="e">
        <f t="shared" si="1"/>
        <v>#DIV/0!</v>
      </c>
    </row>
    <row r="37" spans="1:9" x14ac:dyDescent="0.35">
      <c r="A37" s="23"/>
      <c r="B37" s="21"/>
      <c r="C37" s="25"/>
      <c r="D37" s="22" t="s">
        <v>36</v>
      </c>
      <c r="E37" s="23"/>
      <c r="F37" s="25"/>
      <c r="G37" s="22" t="s">
        <v>37</v>
      </c>
      <c r="H37" s="26" t="e">
        <f t="shared" si="0"/>
        <v>#DIV/0!</v>
      </c>
      <c r="I37" s="26" t="e">
        <f t="shared" si="1"/>
        <v>#DIV/0!</v>
      </c>
    </row>
    <row r="38" spans="1:9" x14ac:dyDescent="0.35">
      <c r="A38" s="23"/>
      <c r="B38" s="21"/>
      <c r="C38" s="25"/>
      <c r="D38" s="22" t="s">
        <v>36</v>
      </c>
      <c r="E38" s="23"/>
      <c r="F38" s="25"/>
      <c r="G38" s="22" t="s">
        <v>37</v>
      </c>
      <c r="H38" s="26" t="e">
        <f t="shared" si="0"/>
        <v>#DIV/0!</v>
      </c>
      <c r="I38" s="26" t="e">
        <f t="shared" si="1"/>
        <v>#DIV/0!</v>
      </c>
    </row>
    <row r="39" spans="1:9" x14ac:dyDescent="0.35">
      <c r="A39" s="23"/>
      <c r="B39" s="23"/>
      <c r="C39" s="25"/>
      <c r="D39" s="22" t="s">
        <v>36</v>
      </c>
      <c r="E39" s="23"/>
      <c r="F39" s="27"/>
      <c r="G39" s="22" t="s">
        <v>37</v>
      </c>
      <c r="H39" s="26" t="e">
        <f t="shared" si="0"/>
        <v>#DIV/0!</v>
      </c>
      <c r="I39" s="26" t="e">
        <f t="shared" si="1"/>
        <v>#DIV/0!</v>
      </c>
    </row>
    <row r="40" spans="1:9" x14ac:dyDescent="0.35">
      <c r="A40" s="23"/>
      <c r="B40" s="23"/>
      <c r="C40" s="25"/>
      <c r="D40" s="22" t="s">
        <v>36</v>
      </c>
      <c r="E40" s="23"/>
      <c r="F40" s="27"/>
      <c r="G40" s="22" t="s">
        <v>37</v>
      </c>
      <c r="H40" s="26" t="e">
        <f t="shared" si="0"/>
        <v>#DIV/0!</v>
      </c>
      <c r="I40" s="26" t="e">
        <f t="shared" si="1"/>
        <v>#DIV/0!</v>
      </c>
    </row>
    <row r="41" spans="1:9" x14ac:dyDescent="0.35">
      <c r="A41" s="23"/>
      <c r="B41" s="23"/>
      <c r="C41" s="25"/>
      <c r="D41" s="22" t="s">
        <v>36</v>
      </c>
      <c r="E41" s="23"/>
      <c r="F41" s="27"/>
      <c r="G41" s="22" t="s">
        <v>37</v>
      </c>
      <c r="H41" s="26" t="e">
        <f t="shared" si="0"/>
        <v>#DIV/0!</v>
      </c>
      <c r="I41" s="26" t="e">
        <f t="shared" si="1"/>
        <v>#DIV/0!</v>
      </c>
    </row>
    <row r="42" spans="1:9" x14ac:dyDescent="0.35">
      <c r="A42" s="23"/>
      <c r="B42" s="23"/>
      <c r="C42" s="25"/>
      <c r="D42" s="22" t="s">
        <v>36</v>
      </c>
      <c r="E42" s="23"/>
      <c r="F42" s="27"/>
      <c r="G42" s="22" t="s">
        <v>37</v>
      </c>
      <c r="H42" s="26" t="e">
        <f t="shared" si="0"/>
        <v>#DIV/0!</v>
      </c>
      <c r="I42" s="26" t="e">
        <f t="shared" si="1"/>
        <v>#DIV/0!</v>
      </c>
    </row>
    <row r="43" spans="1:9" x14ac:dyDescent="0.35">
      <c r="A43" s="23"/>
      <c r="B43" s="23"/>
      <c r="C43" s="25"/>
      <c r="D43" s="22" t="s">
        <v>36</v>
      </c>
      <c r="E43" s="23"/>
      <c r="F43" s="27"/>
      <c r="G43" s="22" t="s">
        <v>37</v>
      </c>
      <c r="H43" s="26" t="e">
        <f t="shared" si="0"/>
        <v>#DIV/0!</v>
      </c>
      <c r="I43" s="26" t="e">
        <f t="shared" si="1"/>
        <v>#DIV/0!</v>
      </c>
    </row>
    <row r="44" spans="1:9" x14ac:dyDescent="0.35">
      <c r="A44" s="23"/>
      <c r="B44" s="23"/>
      <c r="C44" s="25"/>
      <c r="D44" s="22" t="s">
        <v>36</v>
      </c>
      <c r="E44" s="23"/>
      <c r="F44" s="27"/>
      <c r="G44" s="22" t="s">
        <v>37</v>
      </c>
      <c r="H44" s="26" t="e">
        <f t="shared" si="0"/>
        <v>#DIV/0!</v>
      </c>
      <c r="I44" s="26" t="e">
        <f t="shared" si="1"/>
        <v>#DIV/0!</v>
      </c>
    </row>
    <row r="45" spans="1:9" x14ac:dyDescent="0.35">
      <c r="A45" s="23"/>
      <c r="B45" s="23"/>
      <c r="C45" s="25"/>
      <c r="D45" s="22" t="s">
        <v>36</v>
      </c>
      <c r="E45" s="23"/>
      <c r="F45" s="27"/>
      <c r="G45" s="22" t="s">
        <v>37</v>
      </c>
      <c r="H45" s="26" t="e">
        <f t="shared" si="0"/>
        <v>#DIV/0!</v>
      </c>
      <c r="I45" s="26" t="e">
        <f t="shared" si="1"/>
        <v>#DIV/0!</v>
      </c>
    </row>
    <row r="46" spans="1:9" x14ac:dyDescent="0.35">
      <c r="A46" s="23"/>
      <c r="B46" s="23"/>
      <c r="C46" s="25"/>
      <c r="D46" s="22" t="s">
        <v>36</v>
      </c>
      <c r="E46" s="23"/>
      <c r="F46" s="27"/>
      <c r="G46" s="22" t="s">
        <v>37</v>
      </c>
      <c r="H46" s="26" t="e">
        <f t="shared" si="0"/>
        <v>#DIV/0!</v>
      </c>
      <c r="I46" s="26" t="e">
        <f t="shared" si="1"/>
        <v>#DIV/0!</v>
      </c>
    </row>
    <row r="47" spans="1:9" x14ac:dyDescent="0.35">
      <c r="A47" s="23"/>
      <c r="B47" s="23"/>
      <c r="C47" s="25"/>
      <c r="D47" s="22" t="s">
        <v>36</v>
      </c>
      <c r="E47" s="23"/>
      <c r="F47" s="27"/>
      <c r="G47" s="22" t="s">
        <v>37</v>
      </c>
      <c r="H47" s="26" t="e">
        <f t="shared" si="0"/>
        <v>#DIV/0!</v>
      </c>
      <c r="I47" s="26" t="e">
        <f t="shared" si="1"/>
        <v>#DIV/0!</v>
      </c>
    </row>
    <row r="48" spans="1:9" x14ac:dyDescent="0.35">
      <c r="A48" s="23"/>
      <c r="B48" s="23"/>
      <c r="C48" s="25"/>
      <c r="D48" s="22" t="s">
        <v>36</v>
      </c>
      <c r="E48" s="23"/>
      <c r="F48" s="27"/>
      <c r="G48" s="22" t="s">
        <v>37</v>
      </c>
      <c r="H48" s="26" t="e">
        <f t="shared" si="0"/>
        <v>#DIV/0!</v>
      </c>
      <c r="I48" s="26" t="e">
        <f t="shared" si="1"/>
        <v>#DIV/0!</v>
      </c>
    </row>
    <row r="49" spans="1:9" x14ac:dyDescent="0.35">
      <c r="A49" s="23"/>
      <c r="B49" s="23"/>
      <c r="C49" s="25"/>
      <c r="D49" s="22" t="s">
        <v>36</v>
      </c>
      <c r="E49" s="23"/>
      <c r="F49" s="27"/>
      <c r="G49" s="22" t="s">
        <v>37</v>
      </c>
      <c r="H49" s="26" t="e">
        <f t="shared" si="0"/>
        <v>#DIV/0!</v>
      </c>
      <c r="I49" s="26" t="e">
        <f t="shared" si="1"/>
        <v>#DIV/0!</v>
      </c>
    </row>
    <row r="50" spans="1:9" x14ac:dyDescent="0.35">
      <c r="A50" s="23"/>
      <c r="B50" s="23"/>
      <c r="C50" s="25"/>
      <c r="D50" s="22" t="s">
        <v>36</v>
      </c>
      <c r="E50" s="23"/>
      <c r="F50" s="27"/>
      <c r="G50" s="22" t="s">
        <v>37</v>
      </c>
      <c r="H50" s="26" t="e">
        <f t="shared" si="0"/>
        <v>#DIV/0!</v>
      </c>
      <c r="I50" s="26" t="e">
        <f t="shared" si="1"/>
        <v>#DIV/0!</v>
      </c>
    </row>
    <row r="51" spans="1:9" x14ac:dyDescent="0.35">
      <c r="A51" s="23"/>
      <c r="B51" s="23"/>
      <c r="C51" s="25"/>
      <c r="D51" s="22" t="s">
        <v>36</v>
      </c>
      <c r="E51" s="23"/>
      <c r="F51" s="27"/>
      <c r="G51" s="22" t="s">
        <v>37</v>
      </c>
      <c r="H51" s="26" t="e">
        <f t="shared" si="0"/>
        <v>#DIV/0!</v>
      </c>
      <c r="I51" s="26" t="e">
        <f t="shared" si="1"/>
        <v>#DIV/0!</v>
      </c>
    </row>
    <row r="52" spans="1:9" x14ac:dyDescent="0.35">
      <c r="A52" s="23"/>
      <c r="B52" s="23"/>
      <c r="C52" s="25"/>
      <c r="D52" s="22" t="s">
        <v>36</v>
      </c>
      <c r="E52" s="23"/>
      <c r="F52" s="27"/>
      <c r="G52" s="22" t="s">
        <v>37</v>
      </c>
      <c r="H52" s="26" t="e">
        <f t="shared" si="0"/>
        <v>#DIV/0!</v>
      </c>
      <c r="I52" s="26" t="e">
        <f t="shared" si="1"/>
        <v>#DIV/0!</v>
      </c>
    </row>
    <row r="53" spans="1:9" x14ac:dyDescent="0.35">
      <c r="A53" s="23"/>
      <c r="B53" s="23"/>
      <c r="C53" s="25"/>
      <c r="D53" s="22" t="s">
        <v>36</v>
      </c>
      <c r="E53" s="23"/>
      <c r="F53" s="27"/>
      <c r="G53" s="22" t="s">
        <v>37</v>
      </c>
      <c r="H53" s="26" t="e">
        <f t="shared" si="0"/>
        <v>#DIV/0!</v>
      </c>
      <c r="I53" s="26" t="e">
        <f t="shared" si="1"/>
        <v>#DIV/0!</v>
      </c>
    </row>
    <row r="54" spans="1:9" x14ac:dyDescent="0.35">
      <c r="A54" s="23"/>
      <c r="B54" s="23"/>
      <c r="C54" s="25"/>
      <c r="D54" s="22" t="s">
        <v>36</v>
      </c>
      <c r="E54" s="23"/>
      <c r="F54" s="27"/>
      <c r="G54" s="22" t="s">
        <v>37</v>
      </c>
      <c r="H54" s="26" t="e">
        <f t="shared" si="0"/>
        <v>#DIV/0!</v>
      </c>
      <c r="I54" s="26" t="e">
        <f t="shared" si="1"/>
        <v>#DIV/0!</v>
      </c>
    </row>
    <row r="55" spans="1:9" x14ac:dyDescent="0.35">
      <c r="A55" s="23"/>
      <c r="B55" s="23"/>
      <c r="C55" s="25"/>
      <c r="D55" s="22" t="s">
        <v>36</v>
      </c>
      <c r="E55" s="23"/>
      <c r="F55" s="27"/>
      <c r="G55" s="22" t="s">
        <v>37</v>
      </c>
      <c r="H55" s="26" t="e">
        <f t="shared" si="0"/>
        <v>#DIV/0!</v>
      </c>
      <c r="I55" s="26" t="e">
        <f t="shared" si="1"/>
        <v>#DIV/0!</v>
      </c>
    </row>
    <row r="56" spans="1:9" x14ac:dyDescent="0.35">
      <c r="A56" s="23"/>
      <c r="B56" s="23"/>
      <c r="C56" s="25"/>
      <c r="D56" s="22" t="s">
        <v>36</v>
      </c>
      <c r="E56" s="23"/>
      <c r="F56" s="27"/>
      <c r="G56" s="22" t="s">
        <v>37</v>
      </c>
      <c r="H56" s="26" t="e">
        <f t="shared" si="0"/>
        <v>#DIV/0!</v>
      </c>
      <c r="I56" s="26" t="e">
        <f t="shared" si="1"/>
        <v>#DIV/0!</v>
      </c>
    </row>
    <row r="57" spans="1:9" x14ac:dyDescent="0.35">
      <c r="A57" s="23"/>
      <c r="B57" s="23"/>
      <c r="C57" s="25"/>
      <c r="D57" s="22" t="s">
        <v>36</v>
      </c>
      <c r="E57" s="23"/>
      <c r="F57" s="27"/>
      <c r="G57" s="22" t="s">
        <v>37</v>
      </c>
      <c r="H57" s="26" t="e">
        <f t="shared" si="0"/>
        <v>#DIV/0!</v>
      </c>
      <c r="I57" s="26" t="e">
        <f t="shared" si="1"/>
        <v>#DIV/0!</v>
      </c>
    </row>
    <row r="58" spans="1:9" x14ac:dyDescent="0.35">
      <c r="A58" s="23"/>
      <c r="B58" s="23"/>
      <c r="C58" s="25"/>
      <c r="D58" s="22" t="s">
        <v>36</v>
      </c>
      <c r="E58" s="23"/>
      <c r="F58" s="27"/>
      <c r="G58" s="22" t="s">
        <v>37</v>
      </c>
      <c r="H58" s="26" t="e">
        <f t="shared" si="0"/>
        <v>#DIV/0!</v>
      </c>
      <c r="I58" s="26" t="e">
        <f t="shared" si="1"/>
        <v>#DIV/0!</v>
      </c>
    </row>
    <row r="59" spans="1:9" x14ac:dyDescent="0.35">
      <c r="A59" s="23"/>
      <c r="B59" s="23"/>
      <c r="C59" s="25"/>
      <c r="D59" s="22" t="s">
        <v>36</v>
      </c>
      <c r="E59" s="23"/>
      <c r="F59" s="27"/>
      <c r="G59" s="22" t="s">
        <v>37</v>
      </c>
      <c r="H59" s="26" t="e">
        <f t="shared" si="0"/>
        <v>#DIV/0!</v>
      </c>
      <c r="I59" s="26" t="e">
        <f t="shared" si="1"/>
        <v>#DIV/0!</v>
      </c>
    </row>
    <row r="60" spans="1:9" x14ac:dyDescent="0.35">
      <c r="A60" s="23"/>
      <c r="B60" s="23"/>
      <c r="C60" s="25"/>
      <c r="D60" s="22" t="s">
        <v>36</v>
      </c>
      <c r="E60" s="23"/>
      <c r="F60" s="27"/>
      <c r="G60" s="22" t="s">
        <v>37</v>
      </c>
      <c r="H60" s="26" t="e">
        <f t="shared" si="0"/>
        <v>#DIV/0!</v>
      </c>
      <c r="I60" s="26" t="e">
        <f t="shared" si="1"/>
        <v>#DIV/0!</v>
      </c>
    </row>
    <row r="61" spans="1:9" x14ac:dyDescent="0.35">
      <c r="A61" s="23"/>
      <c r="B61" s="23"/>
      <c r="C61" s="25"/>
      <c r="D61" s="22" t="s">
        <v>36</v>
      </c>
      <c r="E61" s="23"/>
      <c r="F61" s="27"/>
      <c r="G61" s="22" t="s">
        <v>37</v>
      </c>
      <c r="H61" s="26" t="e">
        <f t="shared" si="0"/>
        <v>#DIV/0!</v>
      </c>
      <c r="I61" s="26" t="e">
        <f t="shared" si="1"/>
        <v>#DIV/0!</v>
      </c>
    </row>
    <row r="62" spans="1:9" x14ac:dyDescent="0.35">
      <c r="A62" s="23"/>
      <c r="B62" s="23"/>
      <c r="C62" s="25"/>
      <c r="D62" s="22" t="s">
        <v>36</v>
      </c>
      <c r="E62" s="23"/>
      <c r="F62" s="27"/>
      <c r="G62" s="22" t="s">
        <v>37</v>
      </c>
      <c r="H62" s="26" t="e">
        <f t="shared" si="0"/>
        <v>#DIV/0!</v>
      </c>
      <c r="I62" s="26" t="e">
        <f t="shared" si="1"/>
        <v>#DIV/0!</v>
      </c>
    </row>
    <row r="63" spans="1:9" x14ac:dyDescent="0.35">
      <c r="A63" s="23"/>
      <c r="B63" s="23"/>
      <c r="C63" s="25"/>
      <c r="D63" s="22" t="s">
        <v>36</v>
      </c>
      <c r="E63" s="23"/>
      <c r="F63" s="27"/>
      <c r="G63" s="22" t="s">
        <v>37</v>
      </c>
      <c r="H63" s="26" t="e">
        <f t="shared" si="0"/>
        <v>#DIV/0!</v>
      </c>
      <c r="I63" s="26" t="e">
        <f t="shared" si="1"/>
        <v>#DIV/0!</v>
      </c>
    </row>
    <row r="64" spans="1:9" x14ac:dyDescent="0.35">
      <c r="A64" s="23"/>
      <c r="B64" s="23"/>
      <c r="C64" s="25"/>
      <c r="D64" s="22" t="s">
        <v>36</v>
      </c>
      <c r="E64" s="23"/>
      <c r="F64" s="27"/>
      <c r="G64" s="22" t="s">
        <v>37</v>
      </c>
      <c r="H64" s="26" t="e">
        <f t="shared" si="0"/>
        <v>#DIV/0!</v>
      </c>
      <c r="I64" s="26" t="e">
        <f t="shared" si="1"/>
        <v>#DIV/0!</v>
      </c>
    </row>
    <row r="65" spans="1:9" x14ac:dyDescent="0.35">
      <c r="A65" s="23"/>
      <c r="B65" s="23"/>
      <c r="C65" s="25"/>
      <c r="D65" s="22" t="s">
        <v>36</v>
      </c>
      <c r="E65" s="28"/>
      <c r="F65" s="27"/>
      <c r="G65" s="22" t="s">
        <v>37</v>
      </c>
      <c r="H65" s="26" t="e">
        <f t="shared" si="0"/>
        <v>#DIV/0!</v>
      </c>
      <c r="I65" s="26" t="e">
        <f t="shared" si="1"/>
        <v>#DIV/0!</v>
      </c>
    </row>
    <row r="66" spans="1:9" x14ac:dyDescent="0.35">
      <c r="A66" s="23"/>
      <c r="B66" s="23"/>
      <c r="C66" s="25"/>
      <c r="D66" s="22" t="s">
        <v>36</v>
      </c>
      <c r="E66" s="28"/>
      <c r="F66" s="27"/>
      <c r="G66" s="22" t="s">
        <v>37</v>
      </c>
      <c r="H66" s="26" t="e">
        <f t="shared" si="0"/>
        <v>#DIV/0!</v>
      </c>
      <c r="I66" s="26" t="e">
        <f t="shared" si="1"/>
        <v>#DIV/0!</v>
      </c>
    </row>
    <row r="67" spans="1:9" x14ac:dyDescent="0.35">
      <c r="A67" s="23"/>
      <c r="B67" s="23"/>
      <c r="C67" s="25"/>
      <c r="D67" s="22" t="s">
        <v>36</v>
      </c>
      <c r="E67" s="28"/>
      <c r="F67" s="27"/>
      <c r="G67" s="22" t="s">
        <v>37</v>
      </c>
      <c r="H67" s="26" t="e">
        <f t="shared" ref="H67:H130" si="2">LOG((-((10^(AVERAGE($E67))*$C67/($F67/1000*LN(1-0.5))))^(1/1.08)))</f>
        <v>#DIV/0!</v>
      </c>
      <c r="I67" s="26" t="e">
        <f t="shared" ref="I67:I130" si="3">LOG((-((10^(AVERAGE($E67))*$C67/($F67/1000*LN(1-0.9))))^(1/1.08)))</f>
        <v>#DIV/0!</v>
      </c>
    </row>
    <row r="68" spans="1:9" x14ac:dyDescent="0.35">
      <c r="A68" s="23"/>
      <c r="B68" s="23"/>
      <c r="C68" s="25"/>
      <c r="D68" s="22" t="s">
        <v>36</v>
      </c>
      <c r="E68" s="28"/>
      <c r="F68" s="27"/>
      <c r="G68" s="22" t="s">
        <v>37</v>
      </c>
      <c r="H68" s="26" t="e">
        <f t="shared" si="2"/>
        <v>#DIV/0!</v>
      </c>
      <c r="I68" s="26" t="e">
        <f t="shared" si="3"/>
        <v>#DIV/0!</v>
      </c>
    </row>
    <row r="69" spans="1:9" x14ac:dyDescent="0.35">
      <c r="A69" s="23"/>
      <c r="B69" s="23"/>
      <c r="C69" s="25"/>
      <c r="D69" s="22" t="s">
        <v>36</v>
      </c>
      <c r="E69" s="28"/>
      <c r="F69" s="27"/>
      <c r="G69" s="22" t="s">
        <v>37</v>
      </c>
      <c r="H69" s="26" t="e">
        <f t="shared" si="2"/>
        <v>#DIV/0!</v>
      </c>
      <c r="I69" s="26" t="e">
        <f t="shared" si="3"/>
        <v>#DIV/0!</v>
      </c>
    </row>
    <row r="70" spans="1:9" x14ac:dyDescent="0.35">
      <c r="A70" s="23"/>
      <c r="B70" s="23"/>
      <c r="C70" s="25"/>
      <c r="D70" s="22" t="s">
        <v>36</v>
      </c>
      <c r="E70" s="28"/>
      <c r="F70" s="27"/>
      <c r="G70" s="22" t="s">
        <v>37</v>
      </c>
      <c r="H70" s="26" t="e">
        <f t="shared" si="2"/>
        <v>#DIV/0!</v>
      </c>
      <c r="I70" s="26" t="e">
        <f t="shared" si="3"/>
        <v>#DIV/0!</v>
      </c>
    </row>
    <row r="71" spans="1:9" x14ac:dyDescent="0.35">
      <c r="A71" s="23"/>
      <c r="B71" s="23"/>
      <c r="C71" s="25"/>
      <c r="D71" s="22" t="s">
        <v>36</v>
      </c>
      <c r="E71" s="28"/>
      <c r="F71" s="27"/>
      <c r="G71" s="22" t="s">
        <v>37</v>
      </c>
      <c r="H71" s="26" t="e">
        <f t="shared" si="2"/>
        <v>#DIV/0!</v>
      </c>
      <c r="I71" s="26" t="e">
        <f t="shared" si="3"/>
        <v>#DIV/0!</v>
      </c>
    </row>
    <row r="72" spans="1:9" x14ac:dyDescent="0.35">
      <c r="A72" s="23"/>
      <c r="B72" s="23"/>
      <c r="C72" s="25"/>
      <c r="D72" s="22" t="s">
        <v>36</v>
      </c>
      <c r="E72" s="28"/>
      <c r="F72" s="27"/>
      <c r="G72" s="22" t="s">
        <v>37</v>
      </c>
      <c r="H72" s="26" t="e">
        <f t="shared" si="2"/>
        <v>#DIV/0!</v>
      </c>
      <c r="I72" s="26" t="e">
        <f t="shared" si="3"/>
        <v>#DIV/0!</v>
      </c>
    </row>
    <row r="73" spans="1:9" x14ac:dyDescent="0.35">
      <c r="A73" s="23"/>
      <c r="B73" s="23"/>
      <c r="C73" s="25"/>
      <c r="D73" s="22" t="s">
        <v>36</v>
      </c>
      <c r="E73" s="28"/>
      <c r="F73" s="27"/>
      <c r="G73" s="22" t="s">
        <v>37</v>
      </c>
      <c r="H73" s="26" t="e">
        <f t="shared" si="2"/>
        <v>#DIV/0!</v>
      </c>
      <c r="I73" s="26" t="e">
        <f t="shared" si="3"/>
        <v>#DIV/0!</v>
      </c>
    </row>
    <row r="74" spans="1:9" x14ac:dyDescent="0.35">
      <c r="A74" s="23"/>
      <c r="B74" s="23"/>
      <c r="C74" s="25"/>
      <c r="D74" s="22" t="s">
        <v>36</v>
      </c>
      <c r="E74" s="28"/>
      <c r="F74" s="27"/>
      <c r="G74" s="22" t="s">
        <v>37</v>
      </c>
      <c r="H74" s="26" t="e">
        <f t="shared" si="2"/>
        <v>#DIV/0!</v>
      </c>
      <c r="I74" s="26" t="e">
        <f t="shared" si="3"/>
        <v>#DIV/0!</v>
      </c>
    </row>
    <row r="75" spans="1:9" x14ac:dyDescent="0.35">
      <c r="A75" s="23"/>
      <c r="B75" s="23"/>
      <c r="C75" s="25"/>
      <c r="D75" s="22" t="s">
        <v>36</v>
      </c>
      <c r="E75" s="28"/>
      <c r="F75" s="27"/>
      <c r="G75" s="22" t="s">
        <v>37</v>
      </c>
      <c r="H75" s="26" t="e">
        <f t="shared" si="2"/>
        <v>#DIV/0!</v>
      </c>
      <c r="I75" s="26" t="e">
        <f t="shared" si="3"/>
        <v>#DIV/0!</v>
      </c>
    </row>
    <row r="76" spans="1:9" x14ac:dyDescent="0.35">
      <c r="A76" s="23"/>
      <c r="B76" s="23"/>
      <c r="C76" s="25"/>
      <c r="D76" s="22" t="s">
        <v>36</v>
      </c>
      <c r="E76" s="28"/>
      <c r="F76" s="27"/>
      <c r="G76" s="22" t="s">
        <v>37</v>
      </c>
      <c r="H76" s="26" t="e">
        <f t="shared" si="2"/>
        <v>#DIV/0!</v>
      </c>
      <c r="I76" s="26" t="e">
        <f t="shared" si="3"/>
        <v>#DIV/0!</v>
      </c>
    </row>
    <row r="77" spans="1:9" x14ac:dyDescent="0.35">
      <c r="A77" s="23"/>
      <c r="B77" s="23"/>
      <c r="C77" s="25"/>
      <c r="D77" s="22" t="s">
        <v>36</v>
      </c>
      <c r="E77" s="28"/>
      <c r="F77" s="27"/>
      <c r="G77" s="22" t="s">
        <v>37</v>
      </c>
      <c r="H77" s="26" t="e">
        <f t="shared" si="2"/>
        <v>#DIV/0!</v>
      </c>
      <c r="I77" s="26" t="e">
        <f t="shared" si="3"/>
        <v>#DIV/0!</v>
      </c>
    </row>
    <row r="78" spans="1:9" x14ac:dyDescent="0.35">
      <c r="A78" s="23"/>
      <c r="B78" s="23"/>
      <c r="C78" s="25"/>
      <c r="D78" s="22" t="s">
        <v>36</v>
      </c>
      <c r="E78" s="28"/>
      <c r="F78" s="27"/>
      <c r="G78" s="22" t="s">
        <v>37</v>
      </c>
      <c r="H78" s="26" t="e">
        <f t="shared" si="2"/>
        <v>#DIV/0!</v>
      </c>
      <c r="I78" s="26" t="e">
        <f t="shared" si="3"/>
        <v>#DIV/0!</v>
      </c>
    </row>
    <row r="79" spans="1:9" x14ac:dyDescent="0.35">
      <c r="A79" s="23"/>
      <c r="B79" s="23"/>
      <c r="C79" s="25"/>
      <c r="D79" s="22" t="s">
        <v>36</v>
      </c>
      <c r="E79" s="28"/>
      <c r="F79" s="27"/>
      <c r="G79" s="22" t="s">
        <v>37</v>
      </c>
      <c r="H79" s="26" t="e">
        <f t="shared" si="2"/>
        <v>#DIV/0!</v>
      </c>
      <c r="I79" s="26" t="e">
        <f t="shared" si="3"/>
        <v>#DIV/0!</v>
      </c>
    </row>
    <row r="80" spans="1:9" x14ac:dyDescent="0.35">
      <c r="A80" s="23"/>
      <c r="B80" s="23"/>
      <c r="C80" s="25"/>
      <c r="D80" s="22" t="s">
        <v>36</v>
      </c>
      <c r="E80" s="28"/>
      <c r="F80" s="27"/>
      <c r="G80" s="22" t="s">
        <v>37</v>
      </c>
      <c r="H80" s="26" t="e">
        <f t="shared" si="2"/>
        <v>#DIV/0!</v>
      </c>
      <c r="I80" s="26" t="e">
        <f t="shared" si="3"/>
        <v>#DIV/0!</v>
      </c>
    </row>
    <row r="81" spans="1:9" x14ac:dyDescent="0.35">
      <c r="A81" s="23"/>
      <c r="B81" s="23"/>
      <c r="C81" s="25"/>
      <c r="D81" s="22" t="s">
        <v>36</v>
      </c>
      <c r="E81" s="28"/>
      <c r="F81" s="27"/>
      <c r="G81" s="22" t="s">
        <v>37</v>
      </c>
      <c r="H81" s="26" t="e">
        <f t="shared" si="2"/>
        <v>#DIV/0!</v>
      </c>
      <c r="I81" s="26" t="e">
        <f t="shared" si="3"/>
        <v>#DIV/0!</v>
      </c>
    </row>
    <row r="82" spans="1:9" x14ac:dyDescent="0.35">
      <c r="A82" s="23"/>
      <c r="B82" s="23"/>
      <c r="C82" s="25"/>
      <c r="D82" s="22" t="s">
        <v>36</v>
      </c>
      <c r="E82" s="28"/>
      <c r="F82" s="27"/>
      <c r="G82" s="22" t="s">
        <v>37</v>
      </c>
      <c r="H82" s="26" t="e">
        <f t="shared" si="2"/>
        <v>#DIV/0!</v>
      </c>
      <c r="I82" s="26" t="e">
        <f t="shared" si="3"/>
        <v>#DIV/0!</v>
      </c>
    </row>
    <row r="83" spans="1:9" x14ac:dyDescent="0.35">
      <c r="A83" s="23"/>
      <c r="B83" s="23"/>
      <c r="C83" s="25"/>
      <c r="D83" s="22" t="s">
        <v>36</v>
      </c>
      <c r="E83" s="28"/>
      <c r="F83" s="27"/>
      <c r="G83" s="22" t="s">
        <v>37</v>
      </c>
      <c r="H83" s="26" t="e">
        <f t="shared" si="2"/>
        <v>#DIV/0!</v>
      </c>
      <c r="I83" s="26" t="e">
        <f t="shared" si="3"/>
        <v>#DIV/0!</v>
      </c>
    </row>
    <row r="84" spans="1:9" x14ac:dyDescent="0.35">
      <c r="A84" s="23"/>
      <c r="B84" s="23"/>
      <c r="C84" s="25"/>
      <c r="D84" s="22" t="s">
        <v>36</v>
      </c>
      <c r="E84" s="28"/>
      <c r="F84" s="27"/>
      <c r="G84" s="22" t="s">
        <v>37</v>
      </c>
      <c r="H84" s="26" t="e">
        <f t="shared" si="2"/>
        <v>#DIV/0!</v>
      </c>
      <c r="I84" s="26" t="e">
        <f t="shared" si="3"/>
        <v>#DIV/0!</v>
      </c>
    </row>
    <row r="85" spans="1:9" x14ac:dyDescent="0.35">
      <c r="A85" s="23"/>
      <c r="B85" s="23"/>
      <c r="C85" s="25"/>
      <c r="D85" s="22" t="s">
        <v>36</v>
      </c>
      <c r="E85" s="28"/>
      <c r="F85" s="27"/>
      <c r="G85" s="22" t="s">
        <v>37</v>
      </c>
      <c r="H85" s="26" t="e">
        <f t="shared" si="2"/>
        <v>#DIV/0!</v>
      </c>
      <c r="I85" s="26" t="e">
        <f t="shared" si="3"/>
        <v>#DIV/0!</v>
      </c>
    </row>
    <row r="86" spans="1:9" x14ac:dyDescent="0.35">
      <c r="A86" s="23"/>
      <c r="B86" s="23"/>
      <c r="C86" s="25"/>
      <c r="D86" s="22" t="s">
        <v>36</v>
      </c>
      <c r="E86" s="28"/>
      <c r="F86" s="27"/>
      <c r="G86" s="22" t="s">
        <v>37</v>
      </c>
      <c r="H86" s="26" t="e">
        <f t="shared" si="2"/>
        <v>#DIV/0!</v>
      </c>
      <c r="I86" s="26" t="e">
        <f t="shared" si="3"/>
        <v>#DIV/0!</v>
      </c>
    </row>
    <row r="87" spans="1:9" x14ac:dyDescent="0.35">
      <c r="A87" s="23"/>
      <c r="B87" s="23"/>
      <c r="C87" s="25"/>
      <c r="D87" s="22" t="s">
        <v>36</v>
      </c>
      <c r="E87" s="28"/>
      <c r="F87" s="27"/>
      <c r="G87" s="22" t="s">
        <v>37</v>
      </c>
      <c r="H87" s="26" t="e">
        <f t="shared" si="2"/>
        <v>#DIV/0!</v>
      </c>
      <c r="I87" s="26" t="e">
        <f t="shared" si="3"/>
        <v>#DIV/0!</v>
      </c>
    </row>
    <row r="88" spans="1:9" x14ac:dyDescent="0.35">
      <c r="A88" s="23"/>
      <c r="B88" s="23"/>
      <c r="C88" s="25"/>
      <c r="D88" s="22" t="s">
        <v>36</v>
      </c>
      <c r="E88" s="28"/>
      <c r="F88" s="27"/>
      <c r="G88" s="22" t="s">
        <v>37</v>
      </c>
      <c r="H88" s="26" t="e">
        <f t="shared" si="2"/>
        <v>#DIV/0!</v>
      </c>
      <c r="I88" s="26" t="e">
        <f t="shared" si="3"/>
        <v>#DIV/0!</v>
      </c>
    </row>
    <row r="89" spans="1:9" x14ac:dyDescent="0.35">
      <c r="A89" s="23"/>
      <c r="B89" s="23"/>
      <c r="C89" s="25"/>
      <c r="D89" s="22" t="s">
        <v>36</v>
      </c>
      <c r="E89" s="28"/>
      <c r="F89" s="27"/>
      <c r="G89" s="22" t="s">
        <v>37</v>
      </c>
      <c r="H89" s="26" t="e">
        <f t="shared" si="2"/>
        <v>#DIV/0!</v>
      </c>
      <c r="I89" s="26" t="e">
        <f t="shared" si="3"/>
        <v>#DIV/0!</v>
      </c>
    </row>
    <row r="90" spans="1:9" x14ac:dyDescent="0.35">
      <c r="A90" s="23"/>
      <c r="B90" s="23"/>
      <c r="C90" s="25"/>
      <c r="D90" s="22" t="s">
        <v>36</v>
      </c>
      <c r="E90" s="28"/>
      <c r="F90" s="27"/>
      <c r="G90" s="22" t="s">
        <v>37</v>
      </c>
      <c r="H90" s="26" t="e">
        <f t="shared" si="2"/>
        <v>#DIV/0!</v>
      </c>
      <c r="I90" s="26" t="e">
        <f t="shared" si="3"/>
        <v>#DIV/0!</v>
      </c>
    </row>
    <row r="91" spans="1:9" x14ac:dyDescent="0.35">
      <c r="A91" s="23"/>
      <c r="B91" s="23"/>
      <c r="C91" s="25"/>
      <c r="D91" s="22" t="s">
        <v>36</v>
      </c>
      <c r="E91" s="28"/>
      <c r="F91" s="27"/>
      <c r="G91" s="22" t="s">
        <v>37</v>
      </c>
      <c r="H91" s="26" t="e">
        <f t="shared" si="2"/>
        <v>#DIV/0!</v>
      </c>
      <c r="I91" s="26" t="e">
        <f t="shared" si="3"/>
        <v>#DIV/0!</v>
      </c>
    </row>
    <row r="92" spans="1:9" x14ac:dyDescent="0.35">
      <c r="A92" s="23"/>
      <c r="B92" s="23"/>
      <c r="C92" s="25"/>
      <c r="D92" s="22" t="s">
        <v>36</v>
      </c>
      <c r="E92" s="28"/>
      <c r="F92" s="27"/>
      <c r="G92" s="22" t="s">
        <v>37</v>
      </c>
      <c r="H92" s="26" t="e">
        <f t="shared" si="2"/>
        <v>#DIV/0!</v>
      </c>
      <c r="I92" s="26" t="e">
        <f t="shared" si="3"/>
        <v>#DIV/0!</v>
      </c>
    </row>
    <row r="93" spans="1:9" x14ac:dyDescent="0.35">
      <c r="A93" s="23"/>
      <c r="B93" s="23"/>
      <c r="C93" s="25"/>
      <c r="D93" s="22" t="s">
        <v>36</v>
      </c>
      <c r="E93" s="28"/>
      <c r="F93" s="27"/>
      <c r="G93" s="22" t="s">
        <v>37</v>
      </c>
      <c r="H93" s="26" t="e">
        <f t="shared" si="2"/>
        <v>#DIV/0!</v>
      </c>
      <c r="I93" s="26" t="e">
        <f t="shared" si="3"/>
        <v>#DIV/0!</v>
      </c>
    </row>
    <row r="94" spans="1:9" x14ac:dyDescent="0.35">
      <c r="A94" s="23"/>
      <c r="B94" s="23"/>
      <c r="C94" s="25"/>
      <c r="D94" s="22" t="s">
        <v>36</v>
      </c>
      <c r="E94" s="28"/>
      <c r="F94" s="27"/>
      <c r="G94" s="22" t="s">
        <v>37</v>
      </c>
      <c r="H94" s="26" t="e">
        <f t="shared" si="2"/>
        <v>#DIV/0!</v>
      </c>
      <c r="I94" s="26" t="e">
        <f t="shared" si="3"/>
        <v>#DIV/0!</v>
      </c>
    </row>
    <row r="95" spans="1:9" x14ac:dyDescent="0.35">
      <c r="A95" s="23"/>
      <c r="B95" s="23"/>
      <c r="C95" s="25"/>
      <c r="D95" s="22" t="s">
        <v>36</v>
      </c>
      <c r="E95" s="28"/>
      <c r="F95" s="27"/>
      <c r="G95" s="22" t="s">
        <v>37</v>
      </c>
      <c r="H95" s="26" t="e">
        <f t="shared" si="2"/>
        <v>#DIV/0!</v>
      </c>
      <c r="I95" s="26" t="e">
        <f t="shared" si="3"/>
        <v>#DIV/0!</v>
      </c>
    </row>
    <row r="96" spans="1:9" x14ac:dyDescent="0.35">
      <c r="A96" s="23"/>
      <c r="B96" s="23"/>
      <c r="C96" s="25"/>
      <c r="D96" s="22" t="s">
        <v>36</v>
      </c>
      <c r="E96" s="28"/>
      <c r="F96" s="27"/>
      <c r="G96" s="22" t="s">
        <v>37</v>
      </c>
      <c r="H96" s="26" t="e">
        <f t="shared" si="2"/>
        <v>#DIV/0!</v>
      </c>
      <c r="I96" s="26" t="e">
        <f t="shared" si="3"/>
        <v>#DIV/0!</v>
      </c>
    </row>
    <row r="97" spans="1:9" x14ac:dyDescent="0.35">
      <c r="A97" s="23"/>
      <c r="B97" s="23"/>
      <c r="C97" s="25"/>
      <c r="D97" s="22" t="s">
        <v>36</v>
      </c>
      <c r="E97" s="28"/>
      <c r="F97" s="27"/>
      <c r="G97" s="22" t="s">
        <v>37</v>
      </c>
      <c r="H97" s="26" t="e">
        <f t="shared" si="2"/>
        <v>#DIV/0!</v>
      </c>
      <c r="I97" s="26" t="e">
        <f t="shared" si="3"/>
        <v>#DIV/0!</v>
      </c>
    </row>
    <row r="98" spans="1:9" x14ac:dyDescent="0.35">
      <c r="A98" s="23"/>
      <c r="B98" s="23"/>
      <c r="C98" s="25"/>
      <c r="D98" s="22" t="s">
        <v>36</v>
      </c>
      <c r="E98" s="28"/>
      <c r="F98" s="27"/>
      <c r="G98" s="22" t="s">
        <v>37</v>
      </c>
      <c r="H98" s="26" t="e">
        <f t="shared" si="2"/>
        <v>#DIV/0!</v>
      </c>
      <c r="I98" s="26" t="e">
        <f t="shared" si="3"/>
        <v>#DIV/0!</v>
      </c>
    </row>
    <row r="99" spans="1:9" x14ac:dyDescent="0.35">
      <c r="A99" s="23"/>
      <c r="B99" s="23"/>
      <c r="C99" s="25"/>
      <c r="D99" s="22" t="s">
        <v>36</v>
      </c>
      <c r="E99" s="28"/>
      <c r="F99" s="27"/>
      <c r="G99" s="22" t="s">
        <v>37</v>
      </c>
      <c r="H99" s="26" t="e">
        <f t="shared" si="2"/>
        <v>#DIV/0!</v>
      </c>
      <c r="I99" s="26" t="e">
        <f t="shared" si="3"/>
        <v>#DIV/0!</v>
      </c>
    </row>
    <row r="100" spans="1:9" x14ac:dyDescent="0.35">
      <c r="A100" s="23"/>
      <c r="B100" s="23"/>
      <c r="C100" s="25"/>
      <c r="D100" s="22" t="s">
        <v>36</v>
      </c>
      <c r="E100" s="28"/>
      <c r="F100" s="27"/>
      <c r="G100" s="22" t="s">
        <v>37</v>
      </c>
      <c r="H100" s="26" t="e">
        <f t="shared" si="2"/>
        <v>#DIV/0!</v>
      </c>
      <c r="I100" s="26" t="e">
        <f t="shared" si="3"/>
        <v>#DIV/0!</v>
      </c>
    </row>
    <row r="101" spans="1:9" x14ac:dyDescent="0.35">
      <c r="A101" s="23"/>
      <c r="B101" s="23"/>
      <c r="C101" s="25"/>
      <c r="D101" s="22" t="s">
        <v>36</v>
      </c>
      <c r="E101" s="28"/>
      <c r="F101" s="27"/>
      <c r="G101" s="22" t="s">
        <v>37</v>
      </c>
      <c r="H101" s="26" t="e">
        <f t="shared" si="2"/>
        <v>#DIV/0!</v>
      </c>
      <c r="I101" s="26" t="e">
        <f t="shared" si="3"/>
        <v>#DIV/0!</v>
      </c>
    </row>
    <row r="102" spans="1:9" x14ac:dyDescent="0.35">
      <c r="A102" s="23"/>
      <c r="B102" s="23"/>
      <c r="C102" s="25"/>
      <c r="D102" s="22" t="s">
        <v>36</v>
      </c>
      <c r="E102" s="28"/>
      <c r="F102" s="27"/>
      <c r="G102" s="22" t="s">
        <v>37</v>
      </c>
      <c r="H102" s="26" t="e">
        <f t="shared" si="2"/>
        <v>#DIV/0!</v>
      </c>
      <c r="I102" s="26" t="e">
        <f t="shared" si="3"/>
        <v>#DIV/0!</v>
      </c>
    </row>
    <row r="103" spans="1:9" x14ac:dyDescent="0.35">
      <c r="A103" s="23"/>
      <c r="B103" s="23"/>
      <c r="C103" s="25"/>
      <c r="D103" s="22" t="s">
        <v>36</v>
      </c>
      <c r="E103" s="28"/>
      <c r="F103" s="27"/>
      <c r="G103" s="22" t="s">
        <v>37</v>
      </c>
      <c r="H103" s="26" t="e">
        <f t="shared" si="2"/>
        <v>#DIV/0!</v>
      </c>
      <c r="I103" s="26" t="e">
        <f t="shared" si="3"/>
        <v>#DIV/0!</v>
      </c>
    </row>
    <row r="104" spans="1:9" x14ac:dyDescent="0.35">
      <c r="A104" s="23"/>
      <c r="B104" s="23"/>
      <c r="C104" s="25"/>
      <c r="D104" s="22" t="s">
        <v>36</v>
      </c>
      <c r="E104" s="28"/>
      <c r="F104" s="27"/>
      <c r="G104" s="22" t="s">
        <v>37</v>
      </c>
      <c r="H104" s="26" t="e">
        <f t="shared" si="2"/>
        <v>#DIV/0!</v>
      </c>
      <c r="I104" s="26" t="e">
        <f t="shared" si="3"/>
        <v>#DIV/0!</v>
      </c>
    </row>
    <row r="105" spans="1:9" x14ac:dyDescent="0.35">
      <c r="A105" s="23"/>
      <c r="B105" s="23"/>
      <c r="C105" s="25"/>
      <c r="D105" s="22" t="s">
        <v>36</v>
      </c>
      <c r="E105" s="28"/>
      <c r="F105" s="27"/>
      <c r="G105" s="22" t="s">
        <v>37</v>
      </c>
      <c r="H105" s="26" t="e">
        <f t="shared" si="2"/>
        <v>#DIV/0!</v>
      </c>
      <c r="I105" s="26" t="e">
        <f t="shared" si="3"/>
        <v>#DIV/0!</v>
      </c>
    </row>
    <row r="106" spans="1:9" x14ac:dyDescent="0.35">
      <c r="A106" s="23"/>
      <c r="B106" s="23"/>
      <c r="C106" s="25"/>
      <c r="D106" s="22" t="s">
        <v>36</v>
      </c>
      <c r="E106" s="28"/>
      <c r="F106" s="27"/>
      <c r="G106" s="22" t="s">
        <v>37</v>
      </c>
      <c r="H106" s="26" t="e">
        <f t="shared" si="2"/>
        <v>#DIV/0!</v>
      </c>
      <c r="I106" s="26" t="e">
        <f t="shared" si="3"/>
        <v>#DIV/0!</v>
      </c>
    </row>
    <row r="107" spans="1:9" x14ac:dyDescent="0.35">
      <c r="A107" s="23"/>
      <c r="B107" s="23"/>
      <c r="C107" s="25"/>
      <c r="D107" s="22" t="s">
        <v>36</v>
      </c>
      <c r="E107" s="28"/>
      <c r="F107" s="27"/>
      <c r="G107" s="22" t="s">
        <v>37</v>
      </c>
      <c r="H107" s="26" t="e">
        <f t="shared" si="2"/>
        <v>#DIV/0!</v>
      </c>
      <c r="I107" s="26" t="e">
        <f t="shared" si="3"/>
        <v>#DIV/0!</v>
      </c>
    </row>
    <row r="108" spans="1:9" x14ac:dyDescent="0.35">
      <c r="A108" s="23"/>
      <c r="B108" s="23"/>
      <c r="C108" s="25"/>
      <c r="D108" s="22" t="s">
        <v>36</v>
      </c>
      <c r="E108" s="28"/>
      <c r="F108" s="27"/>
      <c r="G108" s="22" t="s">
        <v>37</v>
      </c>
      <c r="H108" s="26" t="e">
        <f t="shared" si="2"/>
        <v>#DIV/0!</v>
      </c>
      <c r="I108" s="26" t="e">
        <f t="shared" si="3"/>
        <v>#DIV/0!</v>
      </c>
    </row>
    <row r="109" spans="1:9" x14ac:dyDescent="0.35">
      <c r="A109" s="23"/>
      <c r="B109" s="23"/>
      <c r="C109" s="25"/>
      <c r="D109" s="22" t="s">
        <v>36</v>
      </c>
      <c r="E109" s="28"/>
      <c r="F109" s="27"/>
      <c r="G109" s="22" t="s">
        <v>37</v>
      </c>
      <c r="H109" s="26" t="e">
        <f t="shared" si="2"/>
        <v>#DIV/0!</v>
      </c>
      <c r="I109" s="26" t="e">
        <f t="shared" si="3"/>
        <v>#DIV/0!</v>
      </c>
    </row>
    <row r="110" spans="1:9" x14ac:dyDescent="0.35">
      <c r="A110" s="23"/>
      <c r="B110" s="23"/>
      <c r="C110" s="25"/>
      <c r="D110" s="22" t="s">
        <v>36</v>
      </c>
      <c r="E110" s="28"/>
      <c r="F110" s="27"/>
      <c r="G110" s="22" t="s">
        <v>37</v>
      </c>
      <c r="H110" s="26" t="e">
        <f t="shared" si="2"/>
        <v>#DIV/0!</v>
      </c>
      <c r="I110" s="26" t="e">
        <f t="shared" si="3"/>
        <v>#DIV/0!</v>
      </c>
    </row>
    <row r="111" spans="1:9" x14ac:dyDescent="0.35">
      <c r="A111" s="23"/>
      <c r="B111" s="23"/>
      <c r="C111" s="25"/>
      <c r="D111" s="22" t="s">
        <v>36</v>
      </c>
      <c r="E111" s="28"/>
      <c r="F111" s="27"/>
      <c r="G111" s="22" t="s">
        <v>37</v>
      </c>
      <c r="H111" s="26" t="e">
        <f t="shared" si="2"/>
        <v>#DIV/0!</v>
      </c>
      <c r="I111" s="26" t="e">
        <f t="shared" si="3"/>
        <v>#DIV/0!</v>
      </c>
    </row>
    <row r="112" spans="1:9" x14ac:dyDescent="0.35">
      <c r="A112" s="23"/>
      <c r="B112" s="23"/>
      <c r="C112" s="25"/>
      <c r="D112" s="22" t="s">
        <v>36</v>
      </c>
      <c r="E112" s="28"/>
      <c r="F112" s="27"/>
      <c r="G112" s="22" t="s">
        <v>37</v>
      </c>
      <c r="H112" s="26" t="e">
        <f t="shared" si="2"/>
        <v>#DIV/0!</v>
      </c>
      <c r="I112" s="26" t="e">
        <f t="shared" si="3"/>
        <v>#DIV/0!</v>
      </c>
    </row>
    <row r="113" spans="1:9" x14ac:dyDescent="0.35">
      <c r="A113" s="23"/>
      <c r="B113" s="23"/>
      <c r="C113" s="25"/>
      <c r="D113" s="22" t="s">
        <v>36</v>
      </c>
      <c r="E113" s="28"/>
      <c r="F113" s="27"/>
      <c r="G113" s="22" t="s">
        <v>37</v>
      </c>
      <c r="H113" s="26" t="e">
        <f t="shared" si="2"/>
        <v>#DIV/0!</v>
      </c>
      <c r="I113" s="26" t="e">
        <f t="shared" si="3"/>
        <v>#DIV/0!</v>
      </c>
    </row>
    <row r="114" spans="1:9" x14ac:dyDescent="0.35">
      <c r="A114" s="23"/>
      <c r="B114" s="23"/>
      <c r="C114" s="25"/>
      <c r="D114" s="22" t="s">
        <v>36</v>
      </c>
      <c r="E114" s="28"/>
      <c r="F114" s="27"/>
      <c r="G114" s="22" t="s">
        <v>37</v>
      </c>
      <c r="H114" s="26" t="e">
        <f t="shared" si="2"/>
        <v>#DIV/0!</v>
      </c>
      <c r="I114" s="26" t="e">
        <f t="shared" si="3"/>
        <v>#DIV/0!</v>
      </c>
    </row>
    <row r="115" spans="1:9" x14ac:dyDescent="0.35">
      <c r="A115" s="23"/>
      <c r="B115" s="23"/>
      <c r="C115" s="25"/>
      <c r="D115" s="22" t="s">
        <v>36</v>
      </c>
      <c r="E115" s="28"/>
      <c r="F115" s="27"/>
      <c r="G115" s="22" t="s">
        <v>37</v>
      </c>
      <c r="H115" s="26" t="e">
        <f t="shared" si="2"/>
        <v>#DIV/0!</v>
      </c>
      <c r="I115" s="26" t="e">
        <f t="shared" si="3"/>
        <v>#DIV/0!</v>
      </c>
    </row>
    <row r="116" spans="1:9" x14ac:dyDescent="0.35">
      <c r="A116" s="23"/>
      <c r="B116" s="23"/>
      <c r="C116" s="25"/>
      <c r="D116" s="22" t="s">
        <v>36</v>
      </c>
      <c r="E116" s="28"/>
      <c r="F116" s="27"/>
      <c r="G116" s="22" t="s">
        <v>37</v>
      </c>
      <c r="H116" s="26" t="e">
        <f t="shared" si="2"/>
        <v>#DIV/0!</v>
      </c>
      <c r="I116" s="26" t="e">
        <f t="shared" si="3"/>
        <v>#DIV/0!</v>
      </c>
    </row>
    <row r="117" spans="1:9" x14ac:dyDescent="0.35">
      <c r="A117" s="23"/>
      <c r="B117" s="23"/>
      <c r="C117" s="25"/>
      <c r="D117" s="22" t="s">
        <v>36</v>
      </c>
      <c r="E117" s="28"/>
      <c r="F117" s="27"/>
      <c r="G117" s="22" t="s">
        <v>37</v>
      </c>
      <c r="H117" s="26" t="e">
        <f t="shared" si="2"/>
        <v>#DIV/0!</v>
      </c>
      <c r="I117" s="26" t="e">
        <f t="shared" si="3"/>
        <v>#DIV/0!</v>
      </c>
    </row>
    <row r="118" spans="1:9" x14ac:dyDescent="0.35">
      <c r="A118" s="23"/>
      <c r="B118" s="23"/>
      <c r="C118" s="25"/>
      <c r="D118" s="22" t="s">
        <v>36</v>
      </c>
      <c r="E118" s="28"/>
      <c r="F118" s="27"/>
      <c r="G118" s="22" t="s">
        <v>37</v>
      </c>
      <c r="H118" s="26" t="e">
        <f t="shared" si="2"/>
        <v>#DIV/0!</v>
      </c>
      <c r="I118" s="26" t="e">
        <f t="shared" si="3"/>
        <v>#DIV/0!</v>
      </c>
    </row>
    <row r="119" spans="1:9" x14ac:dyDescent="0.35">
      <c r="A119" s="23"/>
      <c r="B119" s="23"/>
      <c r="C119" s="25"/>
      <c r="D119" s="22" t="s">
        <v>36</v>
      </c>
      <c r="E119" s="28"/>
      <c r="F119" s="27"/>
      <c r="G119" s="22" t="s">
        <v>37</v>
      </c>
      <c r="H119" s="26" t="e">
        <f t="shared" si="2"/>
        <v>#DIV/0!</v>
      </c>
      <c r="I119" s="26" t="e">
        <f t="shared" si="3"/>
        <v>#DIV/0!</v>
      </c>
    </row>
    <row r="120" spans="1:9" x14ac:dyDescent="0.35">
      <c r="A120" s="23"/>
      <c r="B120" s="23"/>
      <c r="C120" s="25"/>
      <c r="D120" s="22" t="s">
        <v>36</v>
      </c>
      <c r="E120" s="28"/>
      <c r="F120" s="27"/>
      <c r="G120" s="22" t="s">
        <v>37</v>
      </c>
      <c r="H120" s="26" t="e">
        <f t="shared" si="2"/>
        <v>#DIV/0!</v>
      </c>
      <c r="I120" s="26" t="e">
        <f t="shared" si="3"/>
        <v>#DIV/0!</v>
      </c>
    </row>
    <row r="121" spans="1:9" x14ac:dyDescent="0.35">
      <c r="A121" s="23"/>
      <c r="B121" s="23"/>
      <c r="C121" s="25"/>
      <c r="D121" s="22" t="s">
        <v>36</v>
      </c>
      <c r="E121" s="28"/>
      <c r="F121" s="27"/>
      <c r="G121" s="22" t="s">
        <v>37</v>
      </c>
      <c r="H121" s="26" t="e">
        <f t="shared" si="2"/>
        <v>#DIV/0!</v>
      </c>
      <c r="I121" s="26" t="e">
        <f t="shared" si="3"/>
        <v>#DIV/0!</v>
      </c>
    </row>
    <row r="122" spans="1:9" x14ac:dyDescent="0.35">
      <c r="A122" s="23"/>
      <c r="B122" s="23"/>
      <c r="C122" s="25"/>
      <c r="D122" s="22" t="s">
        <v>36</v>
      </c>
      <c r="E122" s="28"/>
      <c r="F122" s="27"/>
      <c r="G122" s="22" t="s">
        <v>37</v>
      </c>
      <c r="H122" s="26" t="e">
        <f t="shared" si="2"/>
        <v>#DIV/0!</v>
      </c>
      <c r="I122" s="26" t="e">
        <f t="shared" si="3"/>
        <v>#DIV/0!</v>
      </c>
    </row>
    <row r="123" spans="1:9" x14ac:dyDescent="0.35">
      <c r="A123" s="23"/>
      <c r="B123" s="23"/>
      <c r="C123" s="25"/>
      <c r="D123" s="22" t="s">
        <v>36</v>
      </c>
      <c r="E123" s="28"/>
      <c r="F123" s="27"/>
      <c r="G123" s="22" t="s">
        <v>37</v>
      </c>
      <c r="H123" s="26" t="e">
        <f t="shared" si="2"/>
        <v>#DIV/0!</v>
      </c>
      <c r="I123" s="26" t="e">
        <f t="shared" si="3"/>
        <v>#DIV/0!</v>
      </c>
    </row>
    <row r="124" spans="1:9" x14ac:dyDescent="0.35">
      <c r="A124" s="23"/>
      <c r="B124" s="23"/>
      <c r="C124" s="25"/>
      <c r="D124" s="22" t="s">
        <v>36</v>
      </c>
      <c r="E124" s="28"/>
      <c r="F124" s="27"/>
      <c r="G124" s="22" t="s">
        <v>37</v>
      </c>
      <c r="H124" s="26" t="e">
        <f t="shared" si="2"/>
        <v>#DIV/0!</v>
      </c>
      <c r="I124" s="26" t="e">
        <f t="shared" si="3"/>
        <v>#DIV/0!</v>
      </c>
    </row>
    <row r="125" spans="1:9" x14ac:dyDescent="0.35">
      <c r="A125" s="23"/>
      <c r="B125" s="23"/>
      <c r="C125" s="25"/>
      <c r="D125" s="22" t="s">
        <v>36</v>
      </c>
      <c r="E125" s="28"/>
      <c r="F125" s="27"/>
      <c r="G125" s="22" t="s">
        <v>37</v>
      </c>
      <c r="H125" s="26" t="e">
        <f t="shared" si="2"/>
        <v>#DIV/0!</v>
      </c>
      <c r="I125" s="26" t="e">
        <f t="shared" si="3"/>
        <v>#DIV/0!</v>
      </c>
    </row>
    <row r="126" spans="1:9" x14ac:dyDescent="0.35">
      <c r="A126" s="23"/>
      <c r="B126" s="23"/>
      <c r="C126" s="25"/>
      <c r="D126" s="22" t="s">
        <v>36</v>
      </c>
      <c r="E126" s="28"/>
      <c r="F126" s="27"/>
      <c r="G126" s="22" t="s">
        <v>37</v>
      </c>
      <c r="H126" s="26" t="e">
        <f t="shared" si="2"/>
        <v>#DIV/0!</v>
      </c>
      <c r="I126" s="26" t="e">
        <f t="shared" si="3"/>
        <v>#DIV/0!</v>
      </c>
    </row>
    <row r="127" spans="1:9" x14ac:dyDescent="0.35">
      <c r="A127" s="23"/>
      <c r="B127" s="23"/>
      <c r="C127" s="25"/>
      <c r="D127" s="22" t="s">
        <v>36</v>
      </c>
      <c r="E127" s="28"/>
      <c r="F127" s="27"/>
      <c r="G127" s="22" t="s">
        <v>37</v>
      </c>
      <c r="H127" s="26" t="e">
        <f t="shared" si="2"/>
        <v>#DIV/0!</v>
      </c>
      <c r="I127" s="26" t="e">
        <f t="shared" si="3"/>
        <v>#DIV/0!</v>
      </c>
    </row>
    <row r="128" spans="1:9" x14ac:dyDescent="0.35">
      <c r="A128" s="23"/>
      <c r="B128" s="23"/>
      <c r="C128" s="25"/>
      <c r="D128" s="22" t="s">
        <v>36</v>
      </c>
      <c r="E128" s="28"/>
      <c r="F128" s="27"/>
      <c r="G128" s="22" t="s">
        <v>37</v>
      </c>
      <c r="H128" s="26" t="e">
        <f t="shared" si="2"/>
        <v>#DIV/0!</v>
      </c>
      <c r="I128" s="26" t="e">
        <f t="shared" si="3"/>
        <v>#DIV/0!</v>
      </c>
    </row>
    <row r="129" spans="1:9" x14ac:dyDescent="0.35">
      <c r="A129" s="23"/>
      <c r="B129" s="23"/>
      <c r="C129" s="25"/>
      <c r="D129" s="22" t="s">
        <v>36</v>
      </c>
      <c r="E129" s="28"/>
      <c r="F129" s="27"/>
      <c r="G129" s="22" t="s">
        <v>37</v>
      </c>
      <c r="H129" s="26" t="e">
        <f t="shared" si="2"/>
        <v>#DIV/0!</v>
      </c>
      <c r="I129" s="26" t="e">
        <f t="shared" si="3"/>
        <v>#DIV/0!</v>
      </c>
    </row>
    <row r="130" spans="1:9" x14ac:dyDescent="0.35">
      <c r="A130" s="23"/>
      <c r="B130" s="23"/>
      <c r="C130" s="25"/>
      <c r="D130" s="22" t="s">
        <v>36</v>
      </c>
      <c r="E130" s="28"/>
      <c r="F130" s="27"/>
      <c r="G130" s="22" t="s">
        <v>37</v>
      </c>
      <c r="H130" s="26" t="e">
        <f t="shared" si="2"/>
        <v>#DIV/0!</v>
      </c>
      <c r="I130" s="26" t="e">
        <f t="shared" si="3"/>
        <v>#DIV/0!</v>
      </c>
    </row>
    <row r="131" spans="1:9" x14ac:dyDescent="0.35">
      <c r="A131" s="23"/>
      <c r="B131" s="23"/>
      <c r="C131" s="25"/>
      <c r="D131" s="22" t="s">
        <v>36</v>
      </c>
      <c r="E131" s="28"/>
      <c r="F131" s="27"/>
      <c r="G131" s="22" t="s">
        <v>37</v>
      </c>
      <c r="H131" s="26" t="e">
        <f t="shared" ref="H131:H194" si="4">LOG((-((10^(AVERAGE($E131))*$C131/($F131/1000*LN(1-0.5))))^(1/1.08)))</f>
        <v>#DIV/0!</v>
      </c>
      <c r="I131" s="26" t="e">
        <f t="shared" ref="I131:I194" si="5">LOG((-((10^(AVERAGE($E131))*$C131/($F131/1000*LN(1-0.9))))^(1/1.08)))</f>
        <v>#DIV/0!</v>
      </c>
    </row>
    <row r="132" spans="1:9" x14ac:dyDescent="0.35">
      <c r="A132" s="23"/>
      <c r="B132" s="23"/>
      <c r="C132" s="25"/>
      <c r="D132" s="22" t="s">
        <v>36</v>
      </c>
      <c r="E132" s="28"/>
      <c r="F132" s="27"/>
      <c r="G132" s="22" t="s">
        <v>37</v>
      </c>
      <c r="H132" s="26" t="e">
        <f t="shared" si="4"/>
        <v>#DIV/0!</v>
      </c>
      <c r="I132" s="26" t="e">
        <f t="shared" si="5"/>
        <v>#DIV/0!</v>
      </c>
    </row>
    <row r="133" spans="1:9" x14ac:dyDescent="0.35">
      <c r="A133" s="23"/>
      <c r="B133" s="23"/>
      <c r="C133" s="25"/>
      <c r="D133" s="22" t="s">
        <v>36</v>
      </c>
      <c r="E133" s="28"/>
      <c r="F133" s="27"/>
      <c r="G133" s="22" t="s">
        <v>37</v>
      </c>
      <c r="H133" s="26" t="e">
        <f t="shared" si="4"/>
        <v>#DIV/0!</v>
      </c>
      <c r="I133" s="26" t="e">
        <f t="shared" si="5"/>
        <v>#DIV/0!</v>
      </c>
    </row>
    <row r="134" spans="1:9" x14ac:dyDescent="0.35">
      <c r="A134" s="23"/>
      <c r="B134" s="23"/>
      <c r="C134" s="25"/>
      <c r="D134" s="22" t="s">
        <v>36</v>
      </c>
      <c r="E134" s="28"/>
      <c r="F134" s="27"/>
      <c r="G134" s="22" t="s">
        <v>37</v>
      </c>
      <c r="H134" s="26" t="e">
        <f t="shared" si="4"/>
        <v>#DIV/0!</v>
      </c>
      <c r="I134" s="26" t="e">
        <f t="shared" si="5"/>
        <v>#DIV/0!</v>
      </c>
    </row>
    <row r="135" spans="1:9" x14ac:dyDescent="0.35">
      <c r="A135" s="23"/>
      <c r="B135" s="23"/>
      <c r="C135" s="25"/>
      <c r="D135" s="22" t="s">
        <v>36</v>
      </c>
      <c r="E135" s="28"/>
      <c r="F135" s="27"/>
      <c r="G135" s="22" t="s">
        <v>37</v>
      </c>
      <c r="H135" s="26" t="e">
        <f t="shared" si="4"/>
        <v>#DIV/0!</v>
      </c>
      <c r="I135" s="26" t="e">
        <f t="shared" si="5"/>
        <v>#DIV/0!</v>
      </c>
    </row>
    <row r="136" spans="1:9" x14ac:dyDescent="0.35">
      <c r="A136" s="23"/>
      <c r="B136" s="23"/>
      <c r="C136" s="25"/>
      <c r="D136" s="22" t="s">
        <v>36</v>
      </c>
      <c r="E136" s="28"/>
      <c r="F136" s="27"/>
      <c r="G136" s="22" t="s">
        <v>37</v>
      </c>
      <c r="H136" s="26" t="e">
        <f t="shared" si="4"/>
        <v>#DIV/0!</v>
      </c>
      <c r="I136" s="26" t="e">
        <f t="shared" si="5"/>
        <v>#DIV/0!</v>
      </c>
    </row>
    <row r="137" spans="1:9" x14ac:dyDescent="0.35">
      <c r="A137" s="23"/>
      <c r="B137" s="23"/>
      <c r="C137" s="25"/>
      <c r="D137" s="22" t="s">
        <v>36</v>
      </c>
      <c r="E137" s="28"/>
      <c r="F137" s="27"/>
      <c r="G137" s="22" t="s">
        <v>37</v>
      </c>
      <c r="H137" s="26" t="e">
        <f t="shared" si="4"/>
        <v>#DIV/0!</v>
      </c>
      <c r="I137" s="26" t="e">
        <f t="shared" si="5"/>
        <v>#DIV/0!</v>
      </c>
    </row>
    <row r="138" spans="1:9" x14ac:dyDescent="0.35">
      <c r="A138" s="23"/>
      <c r="B138" s="23"/>
      <c r="C138" s="25"/>
      <c r="D138" s="22" t="s">
        <v>36</v>
      </c>
      <c r="E138" s="28"/>
      <c r="F138" s="27"/>
      <c r="G138" s="22" t="s">
        <v>37</v>
      </c>
      <c r="H138" s="26" t="e">
        <f t="shared" si="4"/>
        <v>#DIV/0!</v>
      </c>
      <c r="I138" s="26" t="e">
        <f t="shared" si="5"/>
        <v>#DIV/0!</v>
      </c>
    </row>
    <row r="139" spans="1:9" x14ac:dyDescent="0.35">
      <c r="A139" s="23"/>
      <c r="B139" s="23"/>
      <c r="C139" s="25"/>
      <c r="D139" s="22" t="s">
        <v>36</v>
      </c>
      <c r="E139" s="28"/>
      <c r="F139" s="27"/>
      <c r="G139" s="22" t="s">
        <v>37</v>
      </c>
      <c r="H139" s="26" t="e">
        <f t="shared" si="4"/>
        <v>#DIV/0!</v>
      </c>
      <c r="I139" s="26" t="e">
        <f t="shared" si="5"/>
        <v>#DIV/0!</v>
      </c>
    </row>
    <row r="140" spans="1:9" x14ac:dyDescent="0.35">
      <c r="A140" s="23"/>
      <c r="B140" s="23"/>
      <c r="C140" s="25"/>
      <c r="D140" s="22" t="s">
        <v>36</v>
      </c>
      <c r="E140" s="28"/>
      <c r="F140" s="27"/>
      <c r="G140" s="22" t="s">
        <v>37</v>
      </c>
      <c r="H140" s="26" t="e">
        <f t="shared" si="4"/>
        <v>#DIV/0!</v>
      </c>
      <c r="I140" s="26" t="e">
        <f t="shared" si="5"/>
        <v>#DIV/0!</v>
      </c>
    </row>
    <row r="141" spans="1:9" x14ac:dyDescent="0.35">
      <c r="A141" s="23"/>
      <c r="B141" s="23"/>
      <c r="C141" s="25"/>
      <c r="D141" s="22" t="s">
        <v>36</v>
      </c>
      <c r="E141" s="28"/>
      <c r="F141" s="27"/>
      <c r="G141" s="22" t="s">
        <v>37</v>
      </c>
      <c r="H141" s="26" t="e">
        <f t="shared" si="4"/>
        <v>#DIV/0!</v>
      </c>
      <c r="I141" s="26" t="e">
        <f t="shared" si="5"/>
        <v>#DIV/0!</v>
      </c>
    </row>
    <row r="142" spans="1:9" x14ac:dyDescent="0.35">
      <c r="A142" s="23"/>
      <c r="B142" s="23"/>
      <c r="C142" s="25"/>
      <c r="D142" s="22" t="s">
        <v>36</v>
      </c>
      <c r="E142" s="28"/>
      <c r="F142" s="27"/>
      <c r="G142" s="22" t="s">
        <v>37</v>
      </c>
      <c r="H142" s="26" t="e">
        <f t="shared" si="4"/>
        <v>#DIV/0!</v>
      </c>
      <c r="I142" s="26" t="e">
        <f t="shared" si="5"/>
        <v>#DIV/0!</v>
      </c>
    </row>
    <row r="143" spans="1:9" x14ac:dyDescent="0.35">
      <c r="A143" s="23"/>
      <c r="B143" s="23"/>
      <c r="C143" s="25"/>
      <c r="D143" s="22" t="s">
        <v>36</v>
      </c>
      <c r="E143" s="28"/>
      <c r="F143" s="27"/>
      <c r="G143" s="22" t="s">
        <v>37</v>
      </c>
      <c r="H143" s="26" t="e">
        <f t="shared" si="4"/>
        <v>#DIV/0!</v>
      </c>
      <c r="I143" s="26" t="e">
        <f t="shared" si="5"/>
        <v>#DIV/0!</v>
      </c>
    </row>
    <row r="144" spans="1:9" x14ac:dyDescent="0.35">
      <c r="A144" s="23"/>
      <c r="B144" s="23"/>
      <c r="C144" s="25"/>
      <c r="D144" s="22" t="s">
        <v>36</v>
      </c>
      <c r="E144" s="28"/>
      <c r="F144" s="27"/>
      <c r="G144" s="22" t="s">
        <v>37</v>
      </c>
      <c r="H144" s="26" t="e">
        <f t="shared" si="4"/>
        <v>#DIV/0!</v>
      </c>
      <c r="I144" s="26" t="e">
        <f t="shared" si="5"/>
        <v>#DIV/0!</v>
      </c>
    </row>
    <row r="145" spans="1:9" x14ac:dyDescent="0.35">
      <c r="A145" s="23"/>
      <c r="B145" s="23"/>
      <c r="C145" s="25"/>
      <c r="D145" s="22" t="s">
        <v>36</v>
      </c>
      <c r="E145" s="28"/>
      <c r="F145" s="27"/>
      <c r="G145" s="22" t="s">
        <v>37</v>
      </c>
      <c r="H145" s="26" t="e">
        <f t="shared" si="4"/>
        <v>#DIV/0!</v>
      </c>
      <c r="I145" s="26" t="e">
        <f t="shared" si="5"/>
        <v>#DIV/0!</v>
      </c>
    </row>
    <row r="146" spans="1:9" x14ac:dyDescent="0.35">
      <c r="A146" s="23"/>
      <c r="B146" s="23"/>
      <c r="C146" s="25"/>
      <c r="D146" s="22" t="s">
        <v>36</v>
      </c>
      <c r="E146" s="28"/>
      <c r="F146" s="27"/>
      <c r="G146" s="22" t="s">
        <v>37</v>
      </c>
      <c r="H146" s="26" t="e">
        <f t="shared" si="4"/>
        <v>#DIV/0!</v>
      </c>
      <c r="I146" s="26" t="e">
        <f t="shared" si="5"/>
        <v>#DIV/0!</v>
      </c>
    </row>
    <row r="147" spans="1:9" x14ac:dyDescent="0.35">
      <c r="A147" s="23"/>
      <c r="B147" s="23"/>
      <c r="C147" s="25"/>
      <c r="D147" s="22" t="s">
        <v>36</v>
      </c>
      <c r="E147" s="28"/>
      <c r="F147" s="27"/>
      <c r="G147" s="22" t="s">
        <v>37</v>
      </c>
      <c r="H147" s="26" t="e">
        <f t="shared" si="4"/>
        <v>#DIV/0!</v>
      </c>
      <c r="I147" s="26" t="e">
        <f t="shared" si="5"/>
        <v>#DIV/0!</v>
      </c>
    </row>
    <row r="148" spans="1:9" x14ac:dyDescent="0.35">
      <c r="A148" s="23"/>
      <c r="B148" s="23"/>
      <c r="C148" s="25"/>
      <c r="D148" s="22" t="s">
        <v>36</v>
      </c>
      <c r="E148" s="28"/>
      <c r="F148" s="27"/>
      <c r="G148" s="22" t="s">
        <v>37</v>
      </c>
      <c r="H148" s="26" t="e">
        <f t="shared" si="4"/>
        <v>#DIV/0!</v>
      </c>
      <c r="I148" s="26" t="e">
        <f t="shared" si="5"/>
        <v>#DIV/0!</v>
      </c>
    </row>
    <row r="149" spans="1:9" x14ac:dyDescent="0.35">
      <c r="A149" s="23"/>
      <c r="B149" s="23"/>
      <c r="C149" s="25"/>
      <c r="D149" s="22" t="s">
        <v>36</v>
      </c>
      <c r="E149" s="28"/>
      <c r="F149" s="27"/>
      <c r="G149" s="22" t="s">
        <v>37</v>
      </c>
      <c r="H149" s="26" t="e">
        <f t="shared" si="4"/>
        <v>#DIV/0!</v>
      </c>
      <c r="I149" s="26" t="e">
        <f t="shared" si="5"/>
        <v>#DIV/0!</v>
      </c>
    </row>
    <row r="150" spans="1:9" x14ac:dyDescent="0.35">
      <c r="A150" s="23"/>
      <c r="B150" s="23"/>
      <c r="C150" s="25"/>
      <c r="D150" s="22" t="s">
        <v>36</v>
      </c>
      <c r="E150" s="28"/>
      <c r="F150" s="27"/>
      <c r="G150" s="22" t="s">
        <v>37</v>
      </c>
      <c r="H150" s="26" t="e">
        <f t="shared" si="4"/>
        <v>#DIV/0!</v>
      </c>
      <c r="I150" s="26" t="e">
        <f t="shared" si="5"/>
        <v>#DIV/0!</v>
      </c>
    </row>
    <row r="151" spans="1:9" x14ac:dyDescent="0.35">
      <c r="A151" s="23"/>
      <c r="B151" s="23"/>
      <c r="C151" s="25"/>
      <c r="D151" s="22" t="s">
        <v>36</v>
      </c>
      <c r="E151" s="28"/>
      <c r="F151" s="27"/>
      <c r="G151" s="22" t="s">
        <v>37</v>
      </c>
      <c r="H151" s="26" t="e">
        <f t="shared" si="4"/>
        <v>#DIV/0!</v>
      </c>
      <c r="I151" s="26" t="e">
        <f t="shared" si="5"/>
        <v>#DIV/0!</v>
      </c>
    </row>
    <row r="152" spans="1:9" x14ac:dyDescent="0.35">
      <c r="A152" s="23"/>
      <c r="B152" s="23"/>
      <c r="C152" s="25"/>
      <c r="D152" s="22" t="s">
        <v>36</v>
      </c>
      <c r="E152" s="28"/>
      <c r="F152" s="27"/>
      <c r="G152" s="22" t="s">
        <v>37</v>
      </c>
      <c r="H152" s="26" t="e">
        <f t="shared" si="4"/>
        <v>#DIV/0!</v>
      </c>
      <c r="I152" s="26" t="e">
        <f t="shared" si="5"/>
        <v>#DIV/0!</v>
      </c>
    </row>
    <row r="153" spans="1:9" x14ac:dyDescent="0.35">
      <c r="A153" s="23"/>
      <c r="B153" s="23"/>
      <c r="C153" s="25"/>
      <c r="D153" s="22" t="s">
        <v>36</v>
      </c>
      <c r="E153" s="28"/>
      <c r="F153" s="27"/>
      <c r="G153" s="22" t="s">
        <v>37</v>
      </c>
      <c r="H153" s="26" t="e">
        <f t="shared" si="4"/>
        <v>#DIV/0!</v>
      </c>
      <c r="I153" s="26" t="e">
        <f t="shared" si="5"/>
        <v>#DIV/0!</v>
      </c>
    </row>
    <row r="154" spans="1:9" x14ac:dyDescent="0.35">
      <c r="A154" s="23"/>
      <c r="B154" s="23"/>
      <c r="C154" s="25"/>
      <c r="D154" s="22" t="s">
        <v>36</v>
      </c>
      <c r="E154" s="28"/>
      <c r="F154" s="27"/>
      <c r="G154" s="22" t="s">
        <v>37</v>
      </c>
      <c r="H154" s="26" t="e">
        <f t="shared" si="4"/>
        <v>#DIV/0!</v>
      </c>
      <c r="I154" s="26" t="e">
        <f t="shared" si="5"/>
        <v>#DIV/0!</v>
      </c>
    </row>
    <row r="155" spans="1:9" x14ac:dyDescent="0.35">
      <c r="A155" s="23"/>
      <c r="B155" s="23"/>
      <c r="C155" s="25"/>
      <c r="D155" s="22" t="s">
        <v>36</v>
      </c>
      <c r="E155" s="28"/>
      <c r="F155" s="27"/>
      <c r="G155" s="22" t="s">
        <v>37</v>
      </c>
      <c r="H155" s="26" t="e">
        <f t="shared" si="4"/>
        <v>#DIV/0!</v>
      </c>
      <c r="I155" s="26" t="e">
        <f t="shared" si="5"/>
        <v>#DIV/0!</v>
      </c>
    </row>
    <row r="156" spans="1:9" x14ac:dyDescent="0.35">
      <c r="A156" s="23"/>
      <c r="B156" s="23"/>
      <c r="C156" s="25"/>
      <c r="D156" s="22" t="s">
        <v>36</v>
      </c>
      <c r="E156" s="28"/>
      <c r="F156" s="27"/>
      <c r="G156" s="22" t="s">
        <v>37</v>
      </c>
      <c r="H156" s="26" t="e">
        <f t="shared" si="4"/>
        <v>#DIV/0!</v>
      </c>
      <c r="I156" s="26" t="e">
        <f t="shared" si="5"/>
        <v>#DIV/0!</v>
      </c>
    </row>
    <row r="157" spans="1:9" x14ac:dyDescent="0.35">
      <c r="A157" s="23"/>
      <c r="B157" s="23"/>
      <c r="C157" s="25"/>
      <c r="D157" s="22" t="s">
        <v>36</v>
      </c>
      <c r="E157" s="28"/>
      <c r="F157" s="27"/>
      <c r="G157" s="22" t="s">
        <v>37</v>
      </c>
      <c r="H157" s="26" t="e">
        <f t="shared" si="4"/>
        <v>#DIV/0!</v>
      </c>
      <c r="I157" s="26" t="e">
        <f t="shared" si="5"/>
        <v>#DIV/0!</v>
      </c>
    </row>
    <row r="158" spans="1:9" x14ac:dyDescent="0.35">
      <c r="A158" s="23"/>
      <c r="B158" s="23"/>
      <c r="C158" s="25"/>
      <c r="D158" s="22" t="s">
        <v>36</v>
      </c>
      <c r="E158" s="28"/>
      <c r="F158" s="27"/>
      <c r="G158" s="22" t="s">
        <v>37</v>
      </c>
      <c r="H158" s="26" t="e">
        <f t="shared" si="4"/>
        <v>#DIV/0!</v>
      </c>
      <c r="I158" s="26" t="e">
        <f t="shared" si="5"/>
        <v>#DIV/0!</v>
      </c>
    </row>
    <row r="159" spans="1:9" x14ac:dyDescent="0.35">
      <c r="A159" s="23"/>
      <c r="B159" s="23"/>
      <c r="C159" s="25"/>
      <c r="D159" s="22" t="s">
        <v>36</v>
      </c>
      <c r="E159" s="28"/>
      <c r="F159" s="27"/>
      <c r="G159" s="22" t="s">
        <v>37</v>
      </c>
      <c r="H159" s="26" t="e">
        <f t="shared" si="4"/>
        <v>#DIV/0!</v>
      </c>
      <c r="I159" s="26" t="e">
        <f t="shared" si="5"/>
        <v>#DIV/0!</v>
      </c>
    </row>
    <row r="160" spans="1:9" x14ac:dyDescent="0.35">
      <c r="A160" s="23"/>
      <c r="B160" s="23"/>
      <c r="C160" s="25"/>
      <c r="D160" s="22" t="s">
        <v>36</v>
      </c>
      <c r="E160" s="28"/>
      <c r="F160" s="27"/>
      <c r="G160" s="22" t="s">
        <v>37</v>
      </c>
      <c r="H160" s="26" t="e">
        <f t="shared" si="4"/>
        <v>#DIV/0!</v>
      </c>
      <c r="I160" s="26" t="e">
        <f t="shared" si="5"/>
        <v>#DIV/0!</v>
      </c>
    </row>
    <row r="161" spans="1:9" x14ac:dyDescent="0.35">
      <c r="A161" s="23"/>
      <c r="B161" s="23"/>
      <c r="C161" s="25"/>
      <c r="D161" s="22" t="s">
        <v>36</v>
      </c>
      <c r="E161" s="28"/>
      <c r="F161" s="27"/>
      <c r="G161" s="22" t="s">
        <v>37</v>
      </c>
      <c r="H161" s="26" t="e">
        <f t="shared" si="4"/>
        <v>#DIV/0!</v>
      </c>
      <c r="I161" s="26" t="e">
        <f t="shared" si="5"/>
        <v>#DIV/0!</v>
      </c>
    </row>
    <row r="162" spans="1:9" x14ac:dyDescent="0.35">
      <c r="A162" s="23"/>
      <c r="B162" s="23"/>
      <c r="C162" s="25"/>
      <c r="D162" s="22" t="s">
        <v>36</v>
      </c>
      <c r="E162" s="28"/>
      <c r="F162" s="27"/>
      <c r="G162" s="22" t="s">
        <v>37</v>
      </c>
      <c r="H162" s="26" t="e">
        <f t="shared" si="4"/>
        <v>#DIV/0!</v>
      </c>
      <c r="I162" s="26" t="e">
        <f t="shared" si="5"/>
        <v>#DIV/0!</v>
      </c>
    </row>
    <row r="163" spans="1:9" x14ac:dyDescent="0.35">
      <c r="A163" s="23"/>
      <c r="B163" s="23"/>
      <c r="C163" s="25"/>
      <c r="D163" s="22" t="s">
        <v>36</v>
      </c>
      <c r="E163" s="28"/>
      <c r="F163" s="27"/>
      <c r="G163" s="22" t="s">
        <v>37</v>
      </c>
      <c r="H163" s="26" t="e">
        <f t="shared" si="4"/>
        <v>#DIV/0!</v>
      </c>
      <c r="I163" s="26" t="e">
        <f t="shared" si="5"/>
        <v>#DIV/0!</v>
      </c>
    </row>
    <row r="164" spans="1:9" x14ac:dyDescent="0.35">
      <c r="A164" s="23"/>
      <c r="B164" s="23"/>
      <c r="C164" s="25"/>
      <c r="D164" s="22" t="s">
        <v>36</v>
      </c>
      <c r="E164" s="28"/>
      <c r="F164" s="27"/>
      <c r="G164" s="22" t="s">
        <v>37</v>
      </c>
      <c r="H164" s="26" t="e">
        <f t="shared" si="4"/>
        <v>#DIV/0!</v>
      </c>
      <c r="I164" s="26" t="e">
        <f t="shared" si="5"/>
        <v>#DIV/0!</v>
      </c>
    </row>
    <row r="165" spans="1:9" x14ac:dyDescent="0.35">
      <c r="A165" s="23"/>
      <c r="B165" s="23"/>
      <c r="C165" s="25"/>
      <c r="D165" s="22" t="s">
        <v>36</v>
      </c>
      <c r="E165" s="28"/>
      <c r="F165" s="27"/>
      <c r="G165" s="22" t="s">
        <v>37</v>
      </c>
      <c r="H165" s="26" t="e">
        <f t="shared" si="4"/>
        <v>#DIV/0!</v>
      </c>
      <c r="I165" s="26" t="e">
        <f t="shared" si="5"/>
        <v>#DIV/0!</v>
      </c>
    </row>
    <row r="166" spans="1:9" x14ac:dyDescent="0.35">
      <c r="A166" s="23"/>
      <c r="B166" s="23"/>
      <c r="C166" s="25"/>
      <c r="D166" s="22" t="s">
        <v>36</v>
      </c>
      <c r="E166" s="28"/>
      <c r="F166" s="27"/>
      <c r="G166" s="22" t="s">
        <v>37</v>
      </c>
      <c r="H166" s="26" t="e">
        <f t="shared" si="4"/>
        <v>#DIV/0!</v>
      </c>
      <c r="I166" s="26" t="e">
        <f t="shared" si="5"/>
        <v>#DIV/0!</v>
      </c>
    </row>
    <row r="167" spans="1:9" x14ac:dyDescent="0.35">
      <c r="A167" s="23"/>
      <c r="B167" s="23"/>
      <c r="C167" s="25"/>
      <c r="D167" s="22" t="s">
        <v>36</v>
      </c>
      <c r="E167" s="28"/>
      <c r="F167" s="27"/>
      <c r="G167" s="22" t="s">
        <v>37</v>
      </c>
      <c r="H167" s="26" t="e">
        <f t="shared" si="4"/>
        <v>#DIV/0!</v>
      </c>
      <c r="I167" s="26" t="e">
        <f t="shared" si="5"/>
        <v>#DIV/0!</v>
      </c>
    </row>
    <row r="168" spans="1:9" x14ac:dyDescent="0.35">
      <c r="A168" s="23"/>
      <c r="B168" s="23"/>
      <c r="C168" s="25"/>
      <c r="D168" s="22" t="s">
        <v>36</v>
      </c>
      <c r="E168" s="28"/>
      <c r="F168" s="27"/>
      <c r="G168" s="22" t="s">
        <v>37</v>
      </c>
      <c r="H168" s="26" t="e">
        <f t="shared" si="4"/>
        <v>#DIV/0!</v>
      </c>
      <c r="I168" s="26" t="e">
        <f t="shared" si="5"/>
        <v>#DIV/0!</v>
      </c>
    </row>
    <row r="169" spans="1:9" x14ac:dyDescent="0.35">
      <c r="A169" s="23"/>
      <c r="B169" s="23"/>
      <c r="C169" s="25"/>
      <c r="D169" s="22" t="s">
        <v>36</v>
      </c>
      <c r="E169" s="28"/>
      <c r="F169" s="27"/>
      <c r="G169" s="22" t="s">
        <v>37</v>
      </c>
      <c r="H169" s="26" t="e">
        <f t="shared" si="4"/>
        <v>#DIV/0!</v>
      </c>
      <c r="I169" s="26" t="e">
        <f t="shared" si="5"/>
        <v>#DIV/0!</v>
      </c>
    </row>
    <row r="170" spans="1:9" x14ac:dyDescent="0.35">
      <c r="A170" s="23"/>
      <c r="B170" s="23"/>
      <c r="C170" s="25"/>
      <c r="D170" s="22" t="s">
        <v>36</v>
      </c>
      <c r="E170" s="28"/>
      <c r="F170" s="27"/>
      <c r="G170" s="22" t="s">
        <v>37</v>
      </c>
      <c r="H170" s="26" t="e">
        <f t="shared" si="4"/>
        <v>#DIV/0!</v>
      </c>
      <c r="I170" s="26" t="e">
        <f t="shared" si="5"/>
        <v>#DIV/0!</v>
      </c>
    </row>
    <row r="171" spans="1:9" x14ac:dyDescent="0.35">
      <c r="A171" s="23"/>
      <c r="B171" s="23"/>
      <c r="C171" s="25"/>
      <c r="D171" s="22" t="s">
        <v>36</v>
      </c>
      <c r="E171" s="28"/>
      <c r="F171" s="27"/>
      <c r="G171" s="22" t="s">
        <v>37</v>
      </c>
      <c r="H171" s="26" t="e">
        <f t="shared" si="4"/>
        <v>#DIV/0!</v>
      </c>
      <c r="I171" s="26" t="e">
        <f t="shared" si="5"/>
        <v>#DIV/0!</v>
      </c>
    </row>
    <row r="172" spans="1:9" x14ac:dyDescent="0.35">
      <c r="A172" s="23"/>
      <c r="B172" s="23"/>
      <c r="C172" s="25"/>
      <c r="D172" s="22" t="s">
        <v>36</v>
      </c>
      <c r="E172" s="28"/>
      <c r="F172" s="27"/>
      <c r="G172" s="22" t="s">
        <v>37</v>
      </c>
      <c r="H172" s="26" t="e">
        <f t="shared" si="4"/>
        <v>#DIV/0!</v>
      </c>
      <c r="I172" s="26" t="e">
        <f t="shared" si="5"/>
        <v>#DIV/0!</v>
      </c>
    </row>
    <row r="173" spans="1:9" x14ac:dyDescent="0.35">
      <c r="A173" s="23"/>
      <c r="B173" s="23"/>
      <c r="C173" s="25"/>
      <c r="D173" s="22" t="s">
        <v>36</v>
      </c>
      <c r="E173" s="28"/>
      <c r="F173" s="27"/>
      <c r="G173" s="22" t="s">
        <v>37</v>
      </c>
      <c r="H173" s="26" t="e">
        <f t="shared" si="4"/>
        <v>#DIV/0!</v>
      </c>
      <c r="I173" s="26" t="e">
        <f t="shared" si="5"/>
        <v>#DIV/0!</v>
      </c>
    </row>
    <row r="174" spans="1:9" x14ac:dyDescent="0.35">
      <c r="A174" s="23"/>
      <c r="B174" s="23"/>
      <c r="C174" s="25"/>
      <c r="D174" s="22" t="s">
        <v>36</v>
      </c>
      <c r="E174" s="28"/>
      <c r="F174" s="27"/>
      <c r="G174" s="22" t="s">
        <v>37</v>
      </c>
      <c r="H174" s="26" t="e">
        <f t="shared" si="4"/>
        <v>#DIV/0!</v>
      </c>
      <c r="I174" s="26" t="e">
        <f t="shared" si="5"/>
        <v>#DIV/0!</v>
      </c>
    </row>
    <row r="175" spans="1:9" x14ac:dyDescent="0.35">
      <c r="A175" s="23"/>
      <c r="B175" s="23"/>
      <c r="C175" s="25"/>
      <c r="D175" s="22" t="s">
        <v>36</v>
      </c>
      <c r="E175" s="28"/>
      <c r="F175" s="27"/>
      <c r="G175" s="22" t="s">
        <v>37</v>
      </c>
      <c r="H175" s="26" t="e">
        <f t="shared" si="4"/>
        <v>#DIV/0!</v>
      </c>
      <c r="I175" s="26" t="e">
        <f t="shared" si="5"/>
        <v>#DIV/0!</v>
      </c>
    </row>
    <row r="176" spans="1:9" x14ac:dyDescent="0.35">
      <c r="A176" s="23"/>
      <c r="B176" s="23"/>
      <c r="C176" s="25"/>
      <c r="D176" s="22" t="s">
        <v>36</v>
      </c>
      <c r="E176" s="28"/>
      <c r="F176" s="27"/>
      <c r="G176" s="22" t="s">
        <v>37</v>
      </c>
      <c r="H176" s="26" t="e">
        <f t="shared" si="4"/>
        <v>#DIV/0!</v>
      </c>
      <c r="I176" s="26" t="e">
        <f t="shared" si="5"/>
        <v>#DIV/0!</v>
      </c>
    </row>
    <row r="177" spans="1:9" x14ac:dyDescent="0.35">
      <c r="A177" s="23"/>
      <c r="B177" s="23"/>
      <c r="C177" s="25"/>
      <c r="D177" s="22" t="s">
        <v>36</v>
      </c>
      <c r="E177" s="28"/>
      <c r="F177" s="27"/>
      <c r="G177" s="22" t="s">
        <v>37</v>
      </c>
      <c r="H177" s="26" t="e">
        <f t="shared" si="4"/>
        <v>#DIV/0!</v>
      </c>
      <c r="I177" s="26" t="e">
        <f t="shared" si="5"/>
        <v>#DIV/0!</v>
      </c>
    </row>
    <row r="178" spans="1:9" x14ac:dyDescent="0.35">
      <c r="A178" s="23"/>
      <c r="B178" s="23"/>
      <c r="C178" s="25"/>
      <c r="D178" s="22" t="s">
        <v>36</v>
      </c>
      <c r="E178" s="28"/>
      <c r="F178" s="27"/>
      <c r="G178" s="22" t="s">
        <v>37</v>
      </c>
      <c r="H178" s="26" t="e">
        <f t="shared" si="4"/>
        <v>#DIV/0!</v>
      </c>
      <c r="I178" s="26" t="e">
        <f t="shared" si="5"/>
        <v>#DIV/0!</v>
      </c>
    </row>
    <row r="179" spans="1:9" x14ac:dyDescent="0.35">
      <c r="A179" s="23"/>
      <c r="B179" s="23"/>
      <c r="C179" s="25"/>
      <c r="D179" s="22" t="s">
        <v>36</v>
      </c>
      <c r="E179" s="28"/>
      <c r="F179" s="27"/>
      <c r="G179" s="22" t="s">
        <v>37</v>
      </c>
      <c r="H179" s="26" t="e">
        <f t="shared" si="4"/>
        <v>#DIV/0!</v>
      </c>
      <c r="I179" s="26" t="e">
        <f t="shared" si="5"/>
        <v>#DIV/0!</v>
      </c>
    </row>
    <row r="180" spans="1:9" x14ac:dyDescent="0.35">
      <c r="A180" s="23"/>
      <c r="B180" s="23"/>
      <c r="C180" s="25"/>
      <c r="D180" s="22" t="s">
        <v>36</v>
      </c>
      <c r="E180" s="28"/>
      <c r="F180" s="27"/>
      <c r="G180" s="22" t="s">
        <v>37</v>
      </c>
      <c r="H180" s="26" t="e">
        <f t="shared" si="4"/>
        <v>#DIV/0!</v>
      </c>
      <c r="I180" s="26" t="e">
        <f t="shared" si="5"/>
        <v>#DIV/0!</v>
      </c>
    </row>
    <row r="181" spans="1:9" x14ac:dyDescent="0.35">
      <c r="A181" s="23"/>
      <c r="B181" s="23"/>
      <c r="C181" s="25"/>
      <c r="D181" s="22" t="s">
        <v>36</v>
      </c>
      <c r="E181" s="28"/>
      <c r="F181" s="27"/>
      <c r="G181" s="22" t="s">
        <v>37</v>
      </c>
      <c r="H181" s="26" t="e">
        <f t="shared" si="4"/>
        <v>#DIV/0!</v>
      </c>
      <c r="I181" s="26" t="e">
        <f t="shared" si="5"/>
        <v>#DIV/0!</v>
      </c>
    </row>
    <row r="182" spans="1:9" x14ac:dyDescent="0.35">
      <c r="A182" s="23"/>
      <c r="B182" s="23"/>
      <c r="C182" s="25"/>
      <c r="D182" s="22" t="s">
        <v>36</v>
      </c>
      <c r="E182" s="28"/>
      <c r="F182" s="27"/>
      <c r="G182" s="22" t="s">
        <v>37</v>
      </c>
      <c r="H182" s="26" t="e">
        <f t="shared" si="4"/>
        <v>#DIV/0!</v>
      </c>
      <c r="I182" s="26" t="e">
        <f t="shared" si="5"/>
        <v>#DIV/0!</v>
      </c>
    </row>
    <row r="183" spans="1:9" x14ac:dyDescent="0.35">
      <c r="A183" s="23"/>
      <c r="B183" s="23"/>
      <c r="C183" s="25"/>
      <c r="D183" s="22" t="s">
        <v>36</v>
      </c>
      <c r="E183" s="28"/>
      <c r="F183" s="27"/>
      <c r="G183" s="22" t="s">
        <v>37</v>
      </c>
      <c r="H183" s="26" t="e">
        <f t="shared" si="4"/>
        <v>#DIV/0!</v>
      </c>
      <c r="I183" s="26" t="e">
        <f t="shared" si="5"/>
        <v>#DIV/0!</v>
      </c>
    </row>
    <row r="184" spans="1:9" x14ac:dyDescent="0.35">
      <c r="A184" s="23"/>
      <c r="B184" s="23"/>
      <c r="C184" s="25"/>
      <c r="D184" s="22" t="s">
        <v>36</v>
      </c>
      <c r="E184" s="28"/>
      <c r="F184" s="27"/>
      <c r="G184" s="22" t="s">
        <v>37</v>
      </c>
      <c r="H184" s="26" t="e">
        <f t="shared" si="4"/>
        <v>#DIV/0!</v>
      </c>
      <c r="I184" s="26" t="e">
        <f t="shared" si="5"/>
        <v>#DIV/0!</v>
      </c>
    </row>
    <row r="185" spans="1:9" x14ac:dyDescent="0.35">
      <c r="A185" s="23"/>
      <c r="B185" s="23"/>
      <c r="C185" s="25"/>
      <c r="D185" s="22" t="s">
        <v>36</v>
      </c>
      <c r="E185" s="28"/>
      <c r="F185" s="27"/>
      <c r="G185" s="22" t="s">
        <v>37</v>
      </c>
      <c r="H185" s="26" t="e">
        <f t="shared" si="4"/>
        <v>#DIV/0!</v>
      </c>
      <c r="I185" s="26" t="e">
        <f t="shared" si="5"/>
        <v>#DIV/0!</v>
      </c>
    </row>
    <row r="186" spans="1:9" x14ac:dyDescent="0.35">
      <c r="A186" s="23"/>
      <c r="B186" s="23"/>
      <c r="C186" s="25"/>
      <c r="D186" s="22" t="s">
        <v>36</v>
      </c>
      <c r="E186" s="28"/>
      <c r="F186" s="27"/>
      <c r="G186" s="22" t="s">
        <v>37</v>
      </c>
      <c r="H186" s="26" t="e">
        <f t="shared" si="4"/>
        <v>#DIV/0!</v>
      </c>
      <c r="I186" s="26" t="e">
        <f t="shared" si="5"/>
        <v>#DIV/0!</v>
      </c>
    </row>
    <row r="187" spans="1:9" x14ac:dyDescent="0.35">
      <c r="A187" s="23"/>
      <c r="B187" s="23"/>
      <c r="C187" s="25"/>
      <c r="D187" s="22" t="s">
        <v>36</v>
      </c>
      <c r="E187" s="28"/>
      <c r="F187" s="27"/>
      <c r="G187" s="22" t="s">
        <v>37</v>
      </c>
      <c r="H187" s="26" t="e">
        <f t="shared" si="4"/>
        <v>#DIV/0!</v>
      </c>
      <c r="I187" s="26" t="e">
        <f t="shared" si="5"/>
        <v>#DIV/0!</v>
      </c>
    </row>
    <row r="188" spans="1:9" x14ac:dyDescent="0.35">
      <c r="A188" s="23"/>
      <c r="B188" s="23"/>
      <c r="C188" s="25"/>
      <c r="D188" s="22" t="s">
        <v>36</v>
      </c>
      <c r="E188" s="28"/>
      <c r="F188" s="27"/>
      <c r="G188" s="22" t="s">
        <v>37</v>
      </c>
      <c r="H188" s="26" t="e">
        <f t="shared" si="4"/>
        <v>#DIV/0!</v>
      </c>
      <c r="I188" s="26" t="e">
        <f t="shared" si="5"/>
        <v>#DIV/0!</v>
      </c>
    </row>
    <row r="189" spans="1:9" x14ac:dyDescent="0.35">
      <c r="A189" s="23"/>
      <c r="B189" s="23"/>
      <c r="C189" s="25"/>
      <c r="D189" s="22" t="s">
        <v>36</v>
      </c>
      <c r="E189" s="28"/>
      <c r="F189" s="27"/>
      <c r="G189" s="22" t="s">
        <v>37</v>
      </c>
      <c r="H189" s="26" t="e">
        <f t="shared" si="4"/>
        <v>#DIV/0!</v>
      </c>
      <c r="I189" s="26" t="e">
        <f t="shared" si="5"/>
        <v>#DIV/0!</v>
      </c>
    </row>
    <row r="190" spans="1:9" x14ac:dyDescent="0.35">
      <c r="A190" s="23"/>
      <c r="B190" s="23"/>
      <c r="C190" s="25"/>
      <c r="D190" s="22" t="s">
        <v>36</v>
      </c>
      <c r="E190" s="28"/>
      <c r="F190" s="27"/>
      <c r="G190" s="22" t="s">
        <v>37</v>
      </c>
      <c r="H190" s="26" t="e">
        <f t="shared" si="4"/>
        <v>#DIV/0!</v>
      </c>
      <c r="I190" s="26" t="e">
        <f t="shared" si="5"/>
        <v>#DIV/0!</v>
      </c>
    </row>
    <row r="191" spans="1:9" x14ac:dyDescent="0.35">
      <c r="A191" s="23"/>
      <c r="B191" s="23"/>
      <c r="C191" s="25"/>
      <c r="D191" s="22" t="s">
        <v>36</v>
      </c>
      <c r="E191" s="28"/>
      <c r="F191" s="27"/>
      <c r="G191" s="22" t="s">
        <v>37</v>
      </c>
      <c r="H191" s="26" t="e">
        <f t="shared" si="4"/>
        <v>#DIV/0!</v>
      </c>
      <c r="I191" s="26" t="e">
        <f t="shared" si="5"/>
        <v>#DIV/0!</v>
      </c>
    </row>
    <row r="192" spans="1:9" x14ac:dyDescent="0.35">
      <c r="A192" s="23"/>
      <c r="B192" s="23"/>
      <c r="C192" s="25"/>
      <c r="D192" s="22" t="s">
        <v>36</v>
      </c>
      <c r="E192" s="28"/>
      <c r="F192" s="27"/>
      <c r="G192" s="22" t="s">
        <v>37</v>
      </c>
      <c r="H192" s="26" t="e">
        <f t="shared" si="4"/>
        <v>#DIV/0!</v>
      </c>
      <c r="I192" s="26" t="e">
        <f t="shared" si="5"/>
        <v>#DIV/0!</v>
      </c>
    </row>
    <row r="193" spans="1:9" x14ac:dyDescent="0.35">
      <c r="A193" s="23"/>
      <c r="B193" s="23"/>
      <c r="C193" s="25"/>
      <c r="D193" s="22" t="s">
        <v>36</v>
      </c>
      <c r="E193" s="28"/>
      <c r="F193" s="27"/>
      <c r="G193" s="22" t="s">
        <v>37</v>
      </c>
      <c r="H193" s="26" t="e">
        <f t="shared" si="4"/>
        <v>#DIV/0!</v>
      </c>
      <c r="I193" s="26" t="e">
        <f t="shared" si="5"/>
        <v>#DIV/0!</v>
      </c>
    </row>
    <row r="194" spans="1:9" x14ac:dyDescent="0.35">
      <c r="A194" s="23"/>
      <c r="B194" s="23"/>
      <c r="C194" s="25"/>
      <c r="D194" s="22" t="s">
        <v>36</v>
      </c>
      <c r="E194" s="28"/>
      <c r="F194" s="27"/>
      <c r="G194" s="22" t="s">
        <v>37</v>
      </c>
      <c r="H194" s="26" t="e">
        <f t="shared" si="4"/>
        <v>#DIV/0!</v>
      </c>
      <c r="I194" s="26" t="e">
        <f t="shared" si="5"/>
        <v>#DIV/0!</v>
      </c>
    </row>
    <row r="195" spans="1:9" x14ac:dyDescent="0.35">
      <c r="A195" s="23"/>
      <c r="B195" s="23"/>
      <c r="C195" s="25"/>
      <c r="D195" s="22" t="s">
        <v>36</v>
      </c>
      <c r="E195" s="28"/>
      <c r="F195" s="27"/>
      <c r="G195" s="22" t="s">
        <v>37</v>
      </c>
      <c r="H195" s="26" t="e">
        <f t="shared" ref="H195:H200" si="6">LOG((-((10^(AVERAGE($E195))*$C195/($F195/1000*LN(1-0.5))))^(1/1.08)))</f>
        <v>#DIV/0!</v>
      </c>
      <c r="I195" s="26" t="e">
        <f t="shared" ref="I195:I200" si="7">LOG((-((10^(AVERAGE($E195))*$C195/($F195/1000*LN(1-0.9))))^(1/1.08)))</f>
        <v>#DIV/0!</v>
      </c>
    </row>
    <row r="196" spans="1:9" x14ac:dyDescent="0.35">
      <c r="A196" s="23"/>
      <c r="B196" s="23"/>
      <c r="C196" s="25"/>
      <c r="D196" s="22" t="s">
        <v>36</v>
      </c>
      <c r="E196" s="28"/>
      <c r="F196" s="27"/>
      <c r="G196" s="22" t="s">
        <v>37</v>
      </c>
      <c r="H196" s="26" t="e">
        <f t="shared" si="6"/>
        <v>#DIV/0!</v>
      </c>
      <c r="I196" s="26" t="e">
        <f t="shared" si="7"/>
        <v>#DIV/0!</v>
      </c>
    </row>
    <row r="197" spans="1:9" x14ac:dyDescent="0.35">
      <c r="A197" s="23"/>
      <c r="B197" s="23"/>
      <c r="C197" s="25"/>
      <c r="D197" s="22" t="s">
        <v>36</v>
      </c>
      <c r="E197" s="28"/>
      <c r="F197" s="27"/>
      <c r="G197" s="22" t="s">
        <v>37</v>
      </c>
      <c r="H197" s="26" t="e">
        <f t="shared" si="6"/>
        <v>#DIV/0!</v>
      </c>
      <c r="I197" s="26" t="e">
        <f t="shared" si="7"/>
        <v>#DIV/0!</v>
      </c>
    </row>
    <row r="198" spans="1:9" x14ac:dyDescent="0.35">
      <c r="A198" s="23"/>
      <c r="B198" s="23"/>
      <c r="C198" s="25"/>
      <c r="D198" s="22" t="s">
        <v>36</v>
      </c>
      <c r="E198" s="28"/>
      <c r="F198" s="27"/>
      <c r="G198" s="22" t="s">
        <v>37</v>
      </c>
      <c r="H198" s="26" t="e">
        <f t="shared" si="6"/>
        <v>#DIV/0!</v>
      </c>
      <c r="I198" s="26" t="e">
        <f t="shared" si="7"/>
        <v>#DIV/0!</v>
      </c>
    </row>
    <row r="199" spans="1:9" x14ac:dyDescent="0.35">
      <c r="A199" s="23"/>
      <c r="B199" s="23"/>
      <c r="C199" s="25"/>
      <c r="D199" s="22" t="s">
        <v>36</v>
      </c>
      <c r="E199" s="28"/>
      <c r="F199" s="27"/>
      <c r="G199" s="22" t="s">
        <v>37</v>
      </c>
      <c r="H199" s="26" t="e">
        <f t="shared" si="6"/>
        <v>#DIV/0!</v>
      </c>
      <c r="I199" s="26" t="e">
        <f t="shared" si="7"/>
        <v>#DIV/0!</v>
      </c>
    </row>
    <row r="200" spans="1:9" x14ac:dyDescent="0.35">
      <c r="A200" s="23"/>
      <c r="B200" s="23"/>
      <c r="C200" s="25"/>
      <c r="D200" s="22" t="s">
        <v>36</v>
      </c>
      <c r="E200" s="28"/>
      <c r="F200" s="27"/>
      <c r="G200" s="22" t="s">
        <v>37</v>
      </c>
      <c r="H200" s="26" t="e">
        <f t="shared" si="6"/>
        <v>#DIV/0!</v>
      </c>
      <c r="I200" s="26" t="e">
        <f t="shared" si="7"/>
        <v>#DIV/0!</v>
      </c>
    </row>
  </sheetData>
  <sheetProtection algorithmName="SHA-512" hashValue="Q3B0r8lQJ6fdRZCwNvbCguHI5165yvS9RdqmCLZe4RJPWFF9ry5Wo3bRsMrHPAN8VsEYutClsf/oTNADbIDxiQ==" saltValue="Se7IpHuWB7K1zoFeQypBOQ==" spinCount="100000" sheet="1" objects="1" scenarios="1"/>
  <conditionalFormatting sqref="H2:I2">
    <cfRule type="expression" dxfId="1" priority="11">
      <formula>#REF!=""</formula>
    </cfRule>
  </conditionalFormatting>
  <conditionalFormatting sqref="H3:I1048576">
    <cfRule type="expression" dxfId="0" priority="1">
      <formula>$A3=""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74"/>
  <sheetViews>
    <sheetView workbookViewId="0">
      <selection activeCell="B2" sqref="B2"/>
    </sheetView>
  </sheetViews>
  <sheetFormatPr baseColWidth="10" defaultColWidth="8.90625" defaultRowHeight="14.5" x14ac:dyDescent="0.35"/>
  <cols>
    <col min="1" max="1" width="19.54296875" style="3" bestFit="1" customWidth="1"/>
    <col min="2" max="2" width="29.08984375" bestFit="1" customWidth="1"/>
    <col min="3" max="3" width="10.81640625" style="4" customWidth="1"/>
    <col min="4" max="4" width="30.08984375" style="4" bestFit="1" customWidth="1"/>
    <col min="6" max="6" width="16.08984375" bestFit="1" customWidth="1"/>
  </cols>
  <sheetData>
    <row r="1" spans="1:4" s="2" customFormat="1" x14ac:dyDescent="0.35">
      <c r="A1" s="12" t="s">
        <v>18</v>
      </c>
      <c r="B1" s="12" t="s">
        <v>11</v>
      </c>
      <c r="C1" s="13" t="s">
        <v>3</v>
      </c>
      <c r="D1" s="13" t="s">
        <v>48</v>
      </c>
    </row>
    <row r="2" spans="1:4" x14ac:dyDescent="0.35">
      <c r="A2" s="14">
        <v>1178</v>
      </c>
      <c r="B2" s="15" t="s">
        <v>1</v>
      </c>
      <c r="C2" s="16">
        <v>3.83</v>
      </c>
      <c r="D2" s="16">
        <v>4.5832239999999995</v>
      </c>
    </row>
    <row r="3" spans="1:4" x14ac:dyDescent="0.35">
      <c r="A3" s="14">
        <v>1179</v>
      </c>
      <c r="B3" s="15" t="s">
        <v>2</v>
      </c>
      <c r="C3" s="16">
        <v>3.62</v>
      </c>
      <c r="D3" s="16">
        <v>3.7633659999999987</v>
      </c>
    </row>
    <row r="4" spans="1:4" x14ac:dyDescent="0.35">
      <c r="A4" s="14">
        <v>1200</v>
      </c>
      <c r="B4" s="14" t="s">
        <v>22</v>
      </c>
      <c r="C4" s="16">
        <v>3.79</v>
      </c>
      <c r="D4" s="16">
        <v>3.04</v>
      </c>
    </row>
    <row r="5" spans="1:4" x14ac:dyDescent="0.35">
      <c r="A5" s="14">
        <v>1201</v>
      </c>
      <c r="B5" s="14" t="s">
        <v>23</v>
      </c>
      <c r="C5" s="16">
        <v>3.88</v>
      </c>
      <c r="D5" s="16">
        <v>1.94</v>
      </c>
    </row>
    <row r="6" spans="1:4" x14ac:dyDescent="0.35">
      <c r="A6" s="17"/>
      <c r="B6" s="15" t="s">
        <v>4</v>
      </c>
      <c r="C6" s="16">
        <v>3.71</v>
      </c>
      <c r="D6" s="16">
        <v>4.3099379999999998</v>
      </c>
    </row>
    <row r="7" spans="1:4" x14ac:dyDescent="0.35">
      <c r="A7" s="17"/>
      <c r="B7" s="15" t="s">
        <v>5</v>
      </c>
      <c r="C7" s="16">
        <v>3.71</v>
      </c>
      <c r="D7" s="16">
        <v>4.5937349999999988</v>
      </c>
    </row>
    <row r="8" spans="1:4" x14ac:dyDescent="0.35">
      <c r="A8" s="14">
        <v>1464</v>
      </c>
      <c r="B8" s="15" t="s">
        <v>26</v>
      </c>
      <c r="C8" s="16">
        <v>3.71</v>
      </c>
      <c r="D8" s="18">
        <v>4.45</v>
      </c>
    </row>
    <row r="9" spans="1:4" x14ac:dyDescent="0.35">
      <c r="A9" s="14">
        <v>1083</v>
      </c>
      <c r="B9" s="15" t="s">
        <v>6</v>
      </c>
      <c r="C9" s="16">
        <v>4.7</v>
      </c>
      <c r="D9" s="16">
        <v>4.6462899999999996</v>
      </c>
    </row>
    <row r="10" spans="1:4" x14ac:dyDescent="0.35">
      <c r="A10" s="14">
        <v>1202</v>
      </c>
      <c r="B10" s="14" t="s">
        <v>24</v>
      </c>
      <c r="C10" s="16">
        <v>4.18</v>
      </c>
      <c r="D10" s="16">
        <v>2.37</v>
      </c>
    </row>
    <row r="11" spans="1:4" x14ac:dyDescent="0.35">
      <c r="A11" s="17">
        <v>1172</v>
      </c>
      <c r="B11" s="15" t="s">
        <v>7</v>
      </c>
      <c r="C11" s="16">
        <v>4.3</v>
      </c>
      <c r="D11" s="16">
        <v>4.0892069999999991</v>
      </c>
    </row>
    <row r="12" spans="1:4" x14ac:dyDescent="0.35">
      <c r="A12" s="14">
        <v>1814</v>
      </c>
      <c r="B12" s="15" t="s">
        <v>8</v>
      </c>
      <c r="C12" s="16">
        <v>4.9000000000000004</v>
      </c>
      <c r="D12" s="16">
        <v>3.1747499999999995</v>
      </c>
    </row>
    <row r="13" spans="1:4" x14ac:dyDescent="0.35">
      <c r="A13" s="17">
        <v>1742</v>
      </c>
      <c r="B13" s="15" t="s">
        <v>0</v>
      </c>
      <c r="C13" s="16">
        <v>3.66</v>
      </c>
      <c r="D13" s="16">
        <v>3.8054099999999993</v>
      </c>
    </row>
    <row r="14" spans="1:4" x14ac:dyDescent="0.35">
      <c r="A14" s="17">
        <v>1187</v>
      </c>
      <c r="B14" s="15" t="s">
        <v>9</v>
      </c>
      <c r="C14" s="16">
        <v>3.32</v>
      </c>
      <c r="D14" s="16">
        <v>3.38497</v>
      </c>
    </row>
    <row r="15" spans="1:4" x14ac:dyDescent="0.35">
      <c r="A15" s="14">
        <v>1203</v>
      </c>
      <c r="B15" s="14" t="s">
        <v>25</v>
      </c>
      <c r="C15" s="16">
        <v>3.72</v>
      </c>
      <c r="D15" s="16">
        <v>2.99</v>
      </c>
    </row>
    <row r="16" spans="1:4" x14ac:dyDescent="0.35">
      <c r="A16" s="14">
        <v>1199</v>
      </c>
      <c r="B16" s="15" t="s">
        <v>27</v>
      </c>
      <c r="C16" s="16">
        <v>5.73</v>
      </c>
      <c r="D16" s="16">
        <v>4.92</v>
      </c>
    </row>
    <row r="17" spans="1:4" x14ac:dyDescent="0.35">
      <c r="A17" s="14">
        <v>1143</v>
      </c>
      <c r="B17" s="14" t="s">
        <v>28</v>
      </c>
      <c r="C17" s="16">
        <v>5.97</v>
      </c>
      <c r="D17" s="16">
        <v>5.16</v>
      </c>
    </row>
    <row r="18" spans="1:4" x14ac:dyDescent="0.35">
      <c r="A18" s="14">
        <v>1147</v>
      </c>
      <c r="B18" s="14" t="s">
        <v>29</v>
      </c>
      <c r="C18" s="16">
        <v>6.76</v>
      </c>
      <c r="D18" s="16">
        <v>6</v>
      </c>
    </row>
    <row r="19" spans="1:4" x14ac:dyDescent="0.35">
      <c r="A19" s="17">
        <v>1144</v>
      </c>
      <c r="B19" s="14" t="s">
        <v>30</v>
      </c>
      <c r="C19" s="16">
        <v>6.22</v>
      </c>
      <c r="D19" s="16">
        <v>4.9800000000000004</v>
      </c>
    </row>
    <row r="20" spans="1:4" x14ac:dyDescent="0.35">
      <c r="A20" s="14">
        <v>1146</v>
      </c>
      <c r="B20" s="14" t="s">
        <v>31</v>
      </c>
      <c r="C20" s="16">
        <v>6.96</v>
      </c>
      <c r="D20" s="16">
        <v>6.04</v>
      </c>
    </row>
    <row r="21" spans="1:4" x14ac:dyDescent="0.35">
      <c r="A21" s="14">
        <v>1148</v>
      </c>
      <c r="B21" s="14" t="s">
        <v>32</v>
      </c>
      <c r="C21" s="16">
        <v>6.91</v>
      </c>
      <c r="D21" s="16">
        <v>5.79</v>
      </c>
    </row>
    <row r="22" spans="1:4" x14ac:dyDescent="0.35">
      <c r="A22" s="17">
        <v>1289</v>
      </c>
      <c r="B22" s="15" t="s">
        <v>10</v>
      </c>
      <c r="C22" s="16">
        <v>4.47</v>
      </c>
      <c r="D22" s="16">
        <v>5.0982629999999993</v>
      </c>
    </row>
    <row r="23" spans="1:4" x14ac:dyDescent="0.35">
      <c r="A23" s="17">
        <v>1090</v>
      </c>
      <c r="B23" s="15" t="s">
        <v>63</v>
      </c>
      <c r="C23" s="16">
        <v>7.36</v>
      </c>
      <c r="D23" s="16">
        <v>6.5</v>
      </c>
    </row>
    <row r="24" spans="1:4" x14ac:dyDescent="0.35">
      <c r="A24" s="17">
        <v>1091</v>
      </c>
      <c r="B24" s="15" t="s">
        <v>64</v>
      </c>
      <c r="C24" s="16">
        <v>6.36</v>
      </c>
      <c r="D24" s="16">
        <v>5.67</v>
      </c>
    </row>
    <row r="25" spans="1:4" x14ac:dyDescent="0.35">
      <c r="A25" s="17">
        <v>1115</v>
      </c>
      <c r="B25" s="15" t="s">
        <v>65</v>
      </c>
      <c r="C25" s="16">
        <v>6.07</v>
      </c>
      <c r="D25" s="16">
        <v>5.26</v>
      </c>
    </row>
    <row r="26" spans="1:4" x14ac:dyDescent="0.35">
      <c r="A26" s="17">
        <v>1116</v>
      </c>
      <c r="B26" s="15" t="s">
        <v>66</v>
      </c>
      <c r="C26" s="16">
        <v>6.11</v>
      </c>
      <c r="D26" s="16">
        <v>5.33</v>
      </c>
    </row>
    <row r="27" spans="1:4" x14ac:dyDescent="0.35">
      <c r="A27" s="17">
        <v>1117</v>
      </c>
      <c r="B27" s="15" t="s">
        <v>67</v>
      </c>
      <c r="C27" s="16">
        <v>6.06</v>
      </c>
      <c r="D27" s="16">
        <v>5.29</v>
      </c>
    </row>
    <row r="28" spans="1:4" x14ac:dyDescent="0.35">
      <c r="A28" s="17">
        <v>1118</v>
      </c>
      <c r="B28" s="15" t="s">
        <v>68</v>
      </c>
      <c r="C28" s="16">
        <v>6.5</v>
      </c>
      <c r="D28" s="16">
        <v>5.19</v>
      </c>
    </row>
    <row r="29" spans="1:4" x14ac:dyDescent="0.35">
      <c r="A29" s="17">
        <v>1191</v>
      </c>
      <c r="B29" s="15" t="s">
        <v>69</v>
      </c>
      <c r="C29" s="16">
        <v>5.16</v>
      </c>
      <c r="D29" s="16">
        <v>4.21</v>
      </c>
    </row>
    <row r="30" spans="1:4" x14ac:dyDescent="0.35">
      <c r="A30" s="17">
        <v>1204</v>
      </c>
      <c r="B30" s="15" t="s">
        <v>70</v>
      </c>
      <c r="C30" s="16">
        <v>6.9</v>
      </c>
      <c r="D30" s="16">
        <v>5.6</v>
      </c>
    </row>
    <row r="31" spans="1:4" x14ac:dyDescent="0.35">
      <c r="A31" s="17">
        <v>1243</v>
      </c>
      <c r="B31" s="15" t="s">
        <v>71</v>
      </c>
      <c r="C31" s="16">
        <v>6.91</v>
      </c>
      <c r="D31" s="16">
        <v>6.11</v>
      </c>
    </row>
    <row r="32" spans="1:4" x14ac:dyDescent="0.35">
      <c r="A32" s="17">
        <v>1283</v>
      </c>
      <c r="B32" s="15" t="s">
        <v>72</v>
      </c>
      <c r="C32" s="16">
        <v>4.04</v>
      </c>
      <c r="D32" s="16">
        <v>3.73</v>
      </c>
    </row>
    <row r="33" spans="1:4" x14ac:dyDescent="0.35">
      <c r="A33" s="17">
        <v>1453</v>
      </c>
      <c r="B33" s="15" t="s">
        <v>73</v>
      </c>
      <c r="C33" s="16">
        <v>3.94</v>
      </c>
      <c r="D33" s="16">
        <v>3.43</v>
      </c>
    </row>
    <row r="34" spans="1:4" x14ac:dyDescent="0.35">
      <c r="A34" s="17">
        <v>1458</v>
      </c>
      <c r="B34" s="15" t="s">
        <v>74</v>
      </c>
      <c r="C34" s="16">
        <v>4.54</v>
      </c>
      <c r="D34" s="16">
        <v>3.91</v>
      </c>
    </row>
    <row r="35" spans="1:4" x14ac:dyDescent="0.35">
      <c r="A35" s="17">
        <v>1489</v>
      </c>
      <c r="B35" s="15" t="s">
        <v>75</v>
      </c>
      <c r="C35" s="16">
        <v>2.39</v>
      </c>
      <c r="D35" s="16">
        <v>2.54</v>
      </c>
    </row>
    <row r="36" spans="1:4" x14ac:dyDescent="0.35">
      <c r="A36" s="17">
        <v>1517</v>
      </c>
      <c r="B36" s="15" t="s">
        <v>76</v>
      </c>
      <c r="C36" s="16">
        <v>3.3</v>
      </c>
      <c r="D36" s="16">
        <v>2.8</v>
      </c>
    </row>
    <row r="37" spans="1:4" x14ac:dyDescent="0.35">
      <c r="A37" s="17">
        <v>1524</v>
      </c>
      <c r="B37" s="15" t="s">
        <v>77</v>
      </c>
      <c r="C37" s="16">
        <v>4.57</v>
      </c>
      <c r="D37" s="16">
        <v>3.82</v>
      </c>
    </row>
    <row r="38" spans="1:4" x14ac:dyDescent="0.35">
      <c r="A38" s="17">
        <v>1527</v>
      </c>
      <c r="B38" s="15" t="s">
        <v>78</v>
      </c>
      <c r="C38" s="16">
        <v>3.59</v>
      </c>
      <c r="D38" s="16">
        <v>3.23</v>
      </c>
    </row>
    <row r="39" spans="1:4" x14ac:dyDescent="0.35">
      <c r="A39" s="17">
        <v>1584</v>
      </c>
      <c r="B39" s="15" t="s">
        <v>79</v>
      </c>
      <c r="C39" s="16">
        <v>4.09</v>
      </c>
      <c r="D39" s="16">
        <v>3.6</v>
      </c>
    </row>
    <row r="40" spans="1:4" x14ac:dyDescent="0.35">
      <c r="A40" s="17">
        <v>1627</v>
      </c>
      <c r="B40" s="15" t="s">
        <v>80</v>
      </c>
      <c r="C40" s="16">
        <v>6.74</v>
      </c>
      <c r="D40" s="16">
        <v>6.11</v>
      </c>
    </row>
    <row r="41" spans="1:4" x14ac:dyDescent="0.35">
      <c r="A41" s="17">
        <v>1629</v>
      </c>
      <c r="B41" s="15" t="s">
        <v>81</v>
      </c>
      <c r="C41" s="16">
        <v>4.04</v>
      </c>
      <c r="D41" s="16">
        <v>3.81</v>
      </c>
    </row>
    <row r="42" spans="1:4" x14ac:dyDescent="0.35">
      <c r="A42" s="17">
        <v>1630</v>
      </c>
      <c r="B42" s="15" t="s">
        <v>82</v>
      </c>
      <c r="C42" s="16">
        <v>4.04</v>
      </c>
      <c r="D42" s="16">
        <v>3.69</v>
      </c>
    </row>
    <row r="43" spans="1:4" x14ac:dyDescent="0.35">
      <c r="A43" s="17">
        <v>1652</v>
      </c>
      <c r="B43" s="15" t="s">
        <v>83</v>
      </c>
      <c r="C43" s="16">
        <v>4.68</v>
      </c>
      <c r="D43" s="16">
        <v>4.68</v>
      </c>
    </row>
    <row r="44" spans="1:4" x14ac:dyDescent="0.35">
      <c r="A44" s="17">
        <v>1888</v>
      </c>
      <c r="B44" s="15" t="s">
        <v>84</v>
      </c>
      <c r="C44" s="16">
        <v>5.25</v>
      </c>
      <c r="D44" s="16">
        <v>4.5</v>
      </c>
    </row>
    <row r="45" spans="1:4" x14ac:dyDescent="0.35">
      <c r="A45" s="17">
        <v>1924</v>
      </c>
      <c r="B45" s="15" t="s">
        <v>85</v>
      </c>
      <c r="C45" s="16">
        <v>5</v>
      </c>
      <c r="D45" s="16">
        <v>5.2</v>
      </c>
    </row>
    <row r="46" spans="1:4" x14ac:dyDescent="0.35">
      <c r="A46" s="17">
        <v>1958</v>
      </c>
      <c r="B46" s="15" t="s">
        <v>86</v>
      </c>
      <c r="C46" s="16">
        <v>4.4800000000000004</v>
      </c>
      <c r="D46" s="16">
        <v>4.62</v>
      </c>
    </row>
    <row r="47" spans="1:4" x14ac:dyDescent="0.35">
      <c r="A47" s="17">
        <v>1959</v>
      </c>
      <c r="B47" s="15" t="s">
        <v>87</v>
      </c>
      <c r="C47" s="16">
        <v>4.5999999999999996</v>
      </c>
      <c r="D47" s="16">
        <v>3.79</v>
      </c>
    </row>
    <row r="48" spans="1:4" x14ac:dyDescent="0.35">
      <c r="A48" s="17">
        <v>2010</v>
      </c>
      <c r="B48" s="15" t="s">
        <v>88</v>
      </c>
      <c r="C48" s="16">
        <v>4.3</v>
      </c>
      <c r="D48" s="16">
        <v>4.16</v>
      </c>
    </row>
    <row r="49" spans="1:4" x14ac:dyDescent="0.35">
      <c r="A49" s="17">
        <v>2032</v>
      </c>
      <c r="B49" s="15" t="s">
        <v>89</v>
      </c>
      <c r="C49" s="16">
        <v>7.03</v>
      </c>
      <c r="D49" s="16">
        <v>6.47</v>
      </c>
    </row>
    <row r="50" spans="1:4" x14ac:dyDescent="0.35">
      <c r="A50" s="17">
        <v>2879</v>
      </c>
      <c r="B50" s="15" t="s">
        <v>90</v>
      </c>
      <c r="C50" s="16">
        <v>3.54</v>
      </c>
      <c r="D50" s="16">
        <v>5.28</v>
      </c>
    </row>
    <row r="51" spans="1:4" x14ac:dyDescent="0.35">
      <c r="A51" s="17">
        <v>2911</v>
      </c>
      <c r="B51" s="15" t="s">
        <v>91</v>
      </c>
      <c r="C51" s="16">
        <v>6.84</v>
      </c>
      <c r="D51" s="16">
        <v>6.65</v>
      </c>
    </row>
    <row r="52" spans="1:4" x14ac:dyDescent="0.35">
      <c r="A52" s="17">
        <v>2912</v>
      </c>
      <c r="B52" s="15" t="s">
        <v>92</v>
      </c>
      <c r="C52" s="16">
        <v>6.83</v>
      </c>
      <c r="D52" s="16">
        <v>6.99</v>
      </c>
    </row>
    <row r="53" spans="1:4" x14ac:dyDescent="0.35">
      <c r="A53" s="17">
        <v>2915</v>
      </c>
      <c r="B53" s="15" t="s">
        <v>93</v>
      </c>
      <c r="C53" s="16">
        <v>6.13</v>
      </c>
      <c r="D53" s="16">
        <v>6.18</v>
      </c>
    </row>
    <row r="54" spans="1:4" x14ac:dyDescent="0.35">
      <c r="A54" s="17">
        <v>2916</v>
      </c>
      <c r="B54" s="15" t="s">
        <v>94</v>
      </c>
      <c r="C54" s="16">
        <v>6.05</v>
      </c>
      <c r="D54" s="16">
        <v>6.51</v>
      </c>
    </row>
    <row r="55" spans="1:4" x14ac:dyDescent="0.35">
      <c r="A55" s="17">
        <v>2919</v>
      </c>
      <c r="B55" s="15" t="s">
        <v>95</v>
      </c>
      <c r="C55" s="16">
        <v>6.55</v>
      </c>
      <c r="D55" s="16">
        <v>5.93</v>
      </c>
    </row>
    <row r="56" spans="1:4" x14ac:dyDescent="0.35">
      <c r="A56" s="17">
        <v>2920</v>
      </c>
      <c r="B56" s="15" t="s">
        <v>96</v>
      </c>
      <c r="C56" s="16">
        <v>5.7</v>
      </c>
      <c r="D56" s="16">
        <v>5.52</v>
      </c>
    </row>
    <row r="57" spans="1:4" x14ac:dyDescent="0.35">
      <c r="A57" s="17">
        <v>5325</v>
      </c>
      <c r="B57" s="15" t="s">
        <v>97</v>
      </c>
      <c r="C57" s="16">
        <v>4.5</v>
      </c>
      <c r="D57" s="16">
        <v>4.03</v>
      </c>
    </row>
    <row r="58" spans="1:4" x14ac:dyDescent="0.35">
      <c r="A58" s="17">
        <v>5360</v>
      </c>
      <c r="B58" s="15" t="s">
        <v>98</v>
      </c>
      <c r="C58" s="16">
        <v>4.9000000000000004</v>
      </c>
      <c r="D58" s="16">
        <v>5.65</v>
      </c>
    </row>
    <row r="59" spans="1:4" x14ac:dyDescent="0.35">
      <c r="A59" s="17">
        <v>5430</v>
      </c>
      <c r="B59" s="15" t="s">
        <v>99</v>
      </c>
      <c r="C59" s="16">
        <v>4.76</v>
      </c>
      <c r="D59" s="16">
        <v>3.89</v>
      </c>
    </row>
    <row r="60" spans="1:4" x14ac:dyDescent="0.35">
      <c r="A60" s="17">
        <v>5432</v>
      </c>
      <c r="B60" s="15" t="s">
        <v>100</v>
      </c>
      <c r="C60" s="16">
        <v>6.36</v>
      </c>
      <c r="D60" s="16">
        <v>5.75</v>
      </c>
    </row>
    <row r="61" spans="1:4" x14ac:dyDescent="0.35">
      <c r="A61" s="17">
        <v>5433</v>
      </c>
      <c r="B61" s="15" t="s">
        <v>101</v>
      </c>
      <c r="C61" s="16">
        <v>6.74</v>
      </c>
      <c r="D61" s="16">
        <v>6.07</v>
      </c>
    </row>
    <row r="62" spans="1:4" x14ac:dyDescent="0.35">
      <c r="A62" s="17">
        <v>5434</v>
      </c>
      <c r="B62" s="15" t="s">
        <v>102</v>
      </c>
      <c r="C62" s="16">
        <v>6.74</v>
      </c>
      <c r="D62" s="16">
        <v>6.03</v>
      </c>
    </row>
    <row r="63" spans="1:4" x14ac:dyDescent="0.35">
      <c r="A63" s="17">
        <v>5435</v>
      </c>
      <c r="B63" s="15" t="s">
        <v>103</v>
      </c>
      <c r="C63" s="16">
        <v>7.03</v>
      </c>
      <c r="D63" s="16">
        <v>6.48</v>
      </c>
    </row>
    <row r="64" spans="1:4" x14ac:dyDescent="0.35">
      <c r="A64" s="17">
        <v>5436</v>
      </c>
      <c r="B64" s="15" t="s">
        <v>104</v>
      </c>
      <c r="C64" s="16">
        <v>7.03</v>
      </c>
      <c r="D64" s="16">
        <v>6.47</v>
      </c>
    </row>
    <row r="65" spans="1:4" x14ac:dyDescent="0.35">
      <c r="A65" s="17">
        <v>5437</v>
      </c>
      <c r="B65" s="15" t="s">
        <v>105</v>
      </c>
      <c r="C65" s="16">
        <v>7.36</v>
      </c>
      <c r="D65" s="16">
        <v>6.92</v>
      </c>
    </row>
    <row r="66" spans="1:4" x14ac:dyDescent="0.35">
      <c r="A66" s="17">
        <v>6215</v>
      </c>
      <c r="B66" s="15" t="s">
        <v>106</v>
      </c>
      <c r="C66" s="16">
        <v>8</v>
      </c>
      <c r="D66" s="16">
        <v>5.1100000000000003</v>
      </c>
    </row>
    <row r="67" spans="1:4" x14ac:dyDescent="0.35">
      <c r="A67" s="17">
        <v>6366</v>
      </c>
      <c r="B67" s="15" t="s">
        <v>107</v>
      </c>
      <c r="C67" s="16">
        <v>4.2</v>
      </c>
      <c r="D67" s="16">
        <v>4.68</v>
      </c>
    </row>
    <row r="68" spans="1:4" x14ac:dyDescent="0.35">
      <c r="A68" s="17">
        <v>6616</v>
      </c>
      <c r="B68" s="15" t="s">
        <v>108</v>
      </c>
      <c r="C68" s="16">
        <v>7.5</v>
      </c>
      <c r="D68" s="16">
        <v>4.6100000000000003</v>
      </c>
    </row>
    <row r="69" spans="1:4" x14ac:dyDescent="0.35">
      <c r="A69" s="17">
        <v>6618</v>
      </c>
      <c r="B69" s="15" t="s">
        <v>109</v>
      </c>
      <c r="C69" s="16">
        <v>5.9</v>
      </c>
      <c r="D69" s="16">
        <v>5.32</v>
      </c>
    </row>
    <row r="70" spans="1:4" x14ac:dyDescent="0.35">
      <c r="A70" s="17">
        <v>6651</v>
      </c>
      <c r="B70" s="15" t="s">
        <v>110</v>
      </c>
      <c r="C70" s="16">
        <v>5.63</v>
      </c>
      <c r="D70" s="16">
        <v>4.5</v>
      </c>
    </row>
    <row r="71" spans="1:4" x14ac:dyDescent="0.35">
      <c r="A71" s="17">
        <v>6652</v>
      </c>
      <c r="B71" s="15" t="s">
        <v>111</v>
      </c>
      <c r="C71" s="16">
        <v>5.63</v>
      </c>
      <c r="D71" s="16">
        <v>4.54</v>
      </c>
    </row>
    <row r="72" spans="1:4" x14ac:dyDescent="0.35">
      <c r="A72" s="17">
        <v>6653</v>
      </c>
      <c r="B72" s="15" t="s">
        <v>112</v>
      </c>
      <c r="C72" s="16">
        <v>5.63</v>
      </c>
      <c r="D72" s="16">
        <v>4.88</v>
      </c>
    </row>
    <row r="73" spans="1:4" x14ac:dyDescent="0.35">
      <c r="A73" s="17">
        <v>6658</v>
      </c>
      <c r="B73" s="15" t="s">
        <v>113</v>
      </c>
      <c r="C73" s="16">
        <v>8.5</v>
      </c>
      <c r="D73" s="16">
        <v>5.22</v>
      </c>
    </row>
    <row r="74" spans="1:4" x14ac:dyDescent="0.35">
      <c r="A74" s="17">
        <v>7131</v>
      </c>
      <c r="B74" s="15" t="s">
        <v>114</v>
      </c>
      <c r="C74" s="16">
        <v>4.4000000000000004</v>
      </c>
      <c r="D74" s="16">
        <v>4.1500000000000004</v>
      </c>
    </row>
  </sheetData>
  <sheetProtection algorithmName="SHA-512" hashValue="m7Ec8IVZP+5AOJOpK+a4BMQ45DSwqCP6Ep0yQ6lAiL9NoTpxXuCIquBqLwgsVNAA7sJUYA5gWnllyBKJ1Z1OEw==" saltValue="dX45/QLH+bDI7QLqzkTbyg==" spinCount="100000" sheet="1" objects="1" scenarios="1"/>
  <sortState xmlns:xlrd2="http://schemas.microsoft.com/office/spreadsheetml/2017/richdata2" ref="B2:F114">
    <sortCondition ref="D2:D114"/>
  </sortState>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'C:\Users\anice.yari\Documents\[RSP-EIP-Archivage-SR-BRGM-calculs.xlsm]Codes analyses'!#REF!</xm:f>
          </x14:formula1>
          <xm:sqref>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BE9B0E392084A9295605B76881B7B" ma:contentTypeVersion="31" ma:contentTypeDescription="Crée un document." ma:contentTypeScope="" ma:versionID="ca3ae96ce27b9d1bfdbe8271b38c54f0">
  <xsd:schema xmlns:xsd="http://www.w3.org/2001/XMLSchema" xmlns:xs="http://www.w3.org/2001/XMLSchema" xmlns:p="http://schemas.microsoft.com/office/2006/metadata/properties" xmlns:ns3="ef960f52-0889-49a1-9498-875d9c4777b6" xmlns:ns4="fbe33f42-29a1-4b11-af01-b796570c76cb" targetNamespace="http://schemas.microsoft.com/office/2006/metadata/properties" ma:root="true" ma:fieldsID="3724729230bee5e06360d699847bc579" ns3:_="" ns4:_="">
    <xsd:import namespace="ef960f52-0889-49a1-9498-875d9c4777b6"/>
    <xsd:import namespace="fbe33f42-29a1-4b11-af01-b796570c76c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DefaultSectionNames" minOccurs="0"/>
                <xsd:element ref="ns3:Templates" minOccurs="0"/>
                <xsd:element ref="ns3:Teachers" minOccurs="0"/>
                <xsd:element ref="ns3:Students" minOccurs="0"/>
                <xsd:element ref="ns3:Student_Group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60f52-0889-49a1-9498-875d9c4777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NotebookType" ma:index="14" nillable="true" ma:displayName="Notebook Type" ma:internalName="NotebookType">
      <xsd:simpleType>
        <xsd:restriction base="dms:Text"/>
      </xsd:simpleType>
    </xsd:element>
    <xsd:element name="FolderType" ma:index="15" nillable="true" ma:displayName="Folder Type" ma:internalName="FolderType">
      <xsd:simpleType>
        <xsd:restriction base="dms:Text"/>
      </xsd:simpleType>
    </xsd:element>
    <xsd:element name="CultureName" ma:index="16" nillable="true" ma:displayName="Culture Name" ma:internalName="CultureName">
      <xsd:simpleType>
        <xsd:restriction base="dms:Text"/>
      </xsd:simpleType>
    </xsd:element>
    <xsd:element name="AppVersion" ma:index="17" nillable="true" ma:displayName="App Version" ma:internalName="AppVersion">
      <xsd:simpleType>
        <xsd:restriction base="dms:Text"/>
      </xsd:simpleType>
    </xsd:element>
    <xsd:element name="TeamsChannelId" ma:index="18" nillable="true" ma:displayName="Teams Channel Id" ma:internalName="TeamsChannelId">
      <xsd:simpleType>
        <xsd:restriction base="dms:Text"/>
      </xsd:simpleType>
    </xsd:element>
    <xsd:element name="Owner" ma:index="1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20" nillable="true" ma:displayName="Default Section Names" ma:internalName="DefaultSectionNames">
      <xsd:simpleType>
        <xsd:restriction base="dms:Note">
          <xsd:maxLength value="255"/>
        </xsd:restriction>
      </xsd:simpleType>
    </xsd:element>
    <xsd:element name="Templates" ma:index="21" nillable="true" ma:displayName="Templates" ma:internalName="Templates">
      <xsd:simpleType>
        <xsd:restriction base="dms:Note">
          <xsd:maxLength value="255"/>
        </xsd:restriction>
      </xsd:simpleType>
    </xsd:element>
    <xsd:element name="Teachers" ma:index="22"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23"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24"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5" nillable="true" ma:displayName="Invited Teachers" ma:internalName="Invited_Teachers">
      <xsd:simpleType>
        <xsd:restriction base="dms:Note">
          <xsd:maxLength value="255"/>
        </xsd:restriction>
      </xsd:simpleType>
    </xsd:element>
    <xsd:element name="Invited_Students" ma:index="26" nillable="true" ma:displayName="Invited Students" ma:internalName="Invited_Students">
      <xsd:simpleType>
        <xsd:restriction base="dms:Note">
          <xsd:maxLength value="255"/>
        </xsd:restriction>
      </xsd:simpleType>
    </xsd:element>
    <xsd:element name="Self_Registration_Enabled" ma:index="27" nillable="true" ma:displayName="Self Registration Enabled" ma:internalName="Self_Registration_Enabled">
      <xsd:simpleType>
        <xsd:restriction base="dms:Boolean"/>
      </xsd:simpleType>
    </xsd:element>
    <xsd:element name="Has_Teacher_Only_SectionGroup" ma:index="28" nillable="true" ma:displayName="Has Teacher Only SectionGroup" ma:internalName="Has_Teacher_Only_SectionGroup">
      <xsd:simpleType>
        <xsd:restriction base="dms:Boolean"/>
      </xsd:simpleType>
    </xsd:element>
    <xsd:element name="Is_Collaboration_Space_Locked" ma:index="29" nillable="true" ma:displayName="Is Collaboration Space Locked" ma:internalName="Is_Collaboration_Space_Locked">
      <xsd:simpleType>
        <xsd:restriction base="dms:Boolean"/>
      </xsd:simpleType>
    </xsd:element>
    <xsd:element name="IsNotebookLocked" ma:index="30" nillable="true" ma:displayName="Is Notebook Locked" ma:internalName="IsNotebookLocked">
      <xsd:simpleType>
        <xsd:restriction base="dms:Boolean"/>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e33f42-29a1-4b11-af01-b796570c76cb" elementFormDefault="qualified">
    <xsd:import namespace="http://schemas.microsoft.com/office/2006/documentManagement/types"/>
    <xsd:import namespace="http://schemas.microsoft.com/office/infopath/2007/PartnerControls"/>
    <xsd:element name="SharedWithUsers" ma:index="3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Partagé avec détails" ma:internalName="SharedWithDetails" ma:readOnly="true">
      <xsd:simpleType>
        <xsd:restriction base="dms:Note">
          <xsd:maxLength value="255"/>
        </xsd:restriction>
      </xsd:simpleType>
    </xsd:element>
    <xsd:element name="SharingHintHash" ma:index="33"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bookType xmlns="ef960f52-0889-49a1-9498-875d9c4777b6" xsi:nil="true"/>
    <FolderType xmlns="ef960f52-0889-49a1-9498-875d9c4777b6" xsi:nil="true"/>
    <Teachers xmlns="ef960f52-0889-49a1-9498-875d9c4777b6">
      <UserInfo>
        <DisplayName/>
        <AccountId xsi:nil="true"/>
        <AccountType/>
      </UserInfo>
    </Teachers>
    <DefaultSectionNames xmlns="ef960f52-0889-49a1-9498-875d9c4777b6" xsi:nil="true"/>
    <Owner xmlns="ef960f52-0889-49a1-9498-875d9c4777b6">
      <UserInfo>
        <DisplayName/>
        <AccountId xsi:nil="true"/>
        <AccountType/>
      </UserInfo>
    </Owner>
    <Is_Collaboration_Space_Locked xmlns="ef960f52-0889-49a1-9498-875d9c4777b6" xsi:nil="true"/>
    <CultureName xmlns="ef960f52-0889-49a1-9498-875d9c4777b6" xsi:nil="true"/>
    <AppVersion xmlns="ef960f52-0889-49a1-9498-875d9c4777b6" xsi:nil="true"/>
    <Invited_Students xmlns="ef960f52-0889-49a1-9498-875d9c4777b6" xsi:nil="true"/>
    <Templates xmlns="ef960f52-0889-49a1-9498-875d9c4777b6" xsi:nil="true"/>
    <Student_Groups xmlns="ef960f52-0889-49a1-9498-875d9c4777b6">
      <UserInfo>
        <DisplayName/>
        <AccountId xsi:nil="true"/>
        <AccountType/>
      </UserInfo>
    </Student_Groups>
    <TeamsChannelId xmlns="ef960f52-0889-49a1-9498-875d9c4777b6" xsi:nil="true"/>
    <Invited_Teachers xmlns="ef960f52-0889-49a1-9498-875d9c4777b6" xsi:nil="true"/>
    <IsNotebookLocked xmlns="ef960f52-0889-49a1-9498-875d9c4777b6" xsi:nil="true"/>
    <Self_Registration_Enabled xmlns="ef960f52-0889-49a1-9498-875d9c4777b6" xsi:nil="true"/>
    <Has_Teacher_Only_SectionGroup xmlns="ef960f52-0889-49a1-9498-875d9c4777b6" xsi:nil="true"/>
    <Students xmlns="ef960f52-0889-49a1-9498-875d9c4777b6">
      <UserInfo>
        <DisplayName/>
        <AccountId xsi:nil="true"/>
        <AccountType/>
      </UserInfo>
    </Student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93320-2C58-41B2-8A9E-A9FB9E35D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60f52-0889-49a1-9498-875d9c4777b6"/>
    <ds:schemaRef ds:uri="fbe33f42-29a1-4b11-af01-b796570c76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B143A-2519-49DF-AF11-46A4763C04EE}">
  <ds:schemaRefs>
    <ds:schemaRef ds:uri="http://schemas.microsoft.com/office/infopath/2007/PartnerControls"/>
    <ds:schemaRef ds:uri="fbe33f42-29a1-4b11-af01-b796570c76cb"/>
    <ds:schemaRef ds:uri="http://purl.org/dc/terms/"/>
    <ds:schemaRef ds:uri="ef960f52-0889-49a1-9498-875d9c4777b6"/>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1ED6584-3EB8-4185-B3F9-559D1707B5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Descriptif_Substances</vt:lpstr>
      <vt:lpstr>Descriptif_echantillonneur</vt:lpstr>
      <vt:lpstr>REF_Kpsw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"Togola Anne" &lt;a.togola@brgm.fr&gt;</dc:creator>
  <cp:lastModifiedBy>LEVASSEUR Cecile</cp:lastModifiedBy>
  <cp:lastPrinted>2019-05-25T11:29:10Z</cp:lastPrinted>
  <dcterms:created xsi:type="dcterms:W3CDTF">2019-01-25T09:07:54Z</dcterms:created>
  <dcterms:modified xsi:type="dcterms:W3CDTF">2026-06-10T13:06:31Z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0x0101001EFBE9B0E392084A9295605B76881B7B</vt:lpwstr>
  </property>
</Properties>
</file>